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Š Sibinj\Financijski izvještaji\Fin plan BPŽ 2013-2024\FIN PLAN 2024 BPŽ\"/>
    </mc:Choice>
  </mc:AlternateContent>
  <bookViews>
    <workbookView xWindow="360" yWindow="120" windowWidth="14355" windowHeight="6975" tabRatio="994"/>
  </bookViews>
  <sheets>
    <sheet name="Plan 2024" sheetId="36" r:id="rId1"/>
  </sheets>
  <calcPr calcId="162913"/>
</workbook>
</file>

<file path=xl/calcChain.xml><?xml version="1.0" encoding="utf-8"?>
<calcChain xmlns="http://schemas.openxmlformats.org/spreadsheetml/2006/main">
  <c r="D163" i="36" l="1"/>
  <c r="D161" i="36"/>
  <c r="D159" i="36"/>
  <c r="D157" i="36"/>
  <c r="D155" i="36"/>
  <c r="D153" i="36"/>
  <c r="D150" i="36"/>
  <c r="D128" i="36"/>
  <c r="D126" i="36"/>
  <c r="D124" i="36"/>
  <c r="D122" i="36"/>
  <c r="D118" i="36"/>
  <c r="D115" i="36"/>
  <c r="D84" i="36"/>
  <c r="D81" i="36"/>
  <c r="D79" i="36"/>
  <c r="D76" i="36"/>
  <c r="D68" i="36"/>
  <c r="D66" i="36"/>
  <c r="D63" i="36"/>
  <c r="D26" i="36"/>
  <c r="E27" i="36"/>
  <c r="D112" i="36"/>
  <c r="D106" i="36"/>
  <c r="D104" i="36"/>
  <c r="D75" i="36"/>
  <c r="D14" i="36"/>
  <c r="D12" i="36"/>
  <c r="D34" i="36"/>
  <c r="D33" i="36"/>
  <c r="E22" i="36"/>
  <c r="E13" i="36"/>
  <c r="E11" i="36"/>
  <c r="E6" i="36"/>
  <c r="E163" i="36"/>
  <c r="D164" i="36"/>
  <c r="E161" i="36"/>
  <c r="D162" i="36"/>
  <c r="D160" i="36"/>
  <c r="E157" i="36"/>
  <c r="D156" i="36"/>
  <c r="E153" i="36"/>
  <c r="D152" i="36"/>
  <c r="D151" i="36"/>
  <c r="D129" i="36"/>
  <c r="D127" i="36"/>
  <c r="D125" i="36"/>
  <c r="D123" i="36"/>
  <c r="E122" i="36"/>
  <c r="D121" i="36"/>
  <c r="D120" i="36"/>
  <c r="D119" i="36"/>
  <c r="D117" i="36"/>
  <c r="D116" i="36"/>
  <c r="E115" i="36"/>
  <c r="D114" i="36"/>
  <c r="D113" i="36"/>
  <c r="D110" i="36" s="1"/>
  <c r="D111" i="36"/>
  <c r="D109" i="36"/>
  <c r="D108" i="36"/>
  <c r="D107" i="36"/>
  <c r="D105" i="36"/>
  <c r="D103" i="36" s="1"/>
  <c r="D86" i="36"/>
  <c r="D85" i="36"/>
  <c r="D83" i="36"/>
  <c r="D82" i="36"/>
  <c r="D80" i="36"/>
  <c r="E79" i="36"/>
  <c r="D78" i="36"/>
  <c r="D77" i="36"/>
  <c r="D74" i="36"/>
  <c r="D73" i="36"/>
  <c r="D70" i="36" s="1"/>
  <c r="D72" i="36"/>
  <c r="D71" i="36"/>
  <c r="D69" i="36"/>
  <c r="E68" i="36"/>
  <c r="D67" i="36"/>
  <c r="E66" i="36"/>
  <c r="D65" i="36"/>
  <c r="D64" i="36"/>
  <c r="E63" i="36"/>
  <c r="D62" i="36"/>
  <c r="D61" i="36"/>
  <c r="D60" i="36"/>
  <c r="D59" i="36"/>
  <c r="D58" i="36"/>
  <c r="D35" i="36"/>
  <c r="D32" i="36"/>
  <c r="D31" i="36"/>
  <c r="D30" i="36"/>
  <c r="D29" i="36"/>
  <c r="D28" i="36"/>
  <c r="D25" i="36"/>
  <c r="D24" i="36"/>
  <c r="D23" i="36"/>
  <c r="D20" i="36"/>
  <c r="D18" i="36"/>
  <c r="D16" i="36"/>
  <c r="D15" i="36"/>
  <c r="D11" i="36"/>
  <c r="D10" i="36"/>
  <c r="D9" i="36"/>
  <c r="D8" i="36"/>
  <c r="D7" i="36"/>
  <c r="D57" i="36" l="1"/>
  <c r="D154" i="36"/>
  <c r="D165" i="36"/>
  <c r="D158" i="36"/>
  <c r="E155" i="36"/>
  <c r="E70" i="36"/>
  <c r="E128" i="36"/>
  <c r="E159" i="36"/>
  <c r="E103" i="36"/>
  <c r="D27" i="36"/>
  <c r="D22" i="36"/>
  <c r="D6" i="36"/>
  <c r="D13" i="36"/>
  <c r="E26" i="36"/>
  <c r="E76" i="36"/>
  <c r="E84" i="36"/>
  <c r="E126" i="36"/>
  <c r="E150" i="36"/>
  <c r="E57" i="36"/>
  <c r="E81" i="36"/>
  <c r="E110" i="36"/>
  <c r="E118" i="36"/>
  <c r="E124" i="36"/>
  <c r="E17" i="36" l="1"/>
  <c r="E5" i="36" s="1"/>
  <c r="E166" i="36" s="1"/>
  <c r="D21" i="36"/>
  <c r="D19" i="36" l="1"/>
  <c r="D17" i="36" s="1"/>
  <c r="D5" i="36" s="1"/>
  <c r="D166" i="36" s="1"/>
</calcChain>
</file>

<file path=xl/sharedStrings.xml><?xml version="1.0" encoding="utf-8"?>
<sst xmlns="http://schemas.openxmlformats.org/spreadsheetml/2006/main" count="279" uniqueCount="212">
  <si>
    <t>Ažuriranje računalnih baza</t>
  </si>
  <si>
    <t>Pedagoška dokumentacija</t>
  </si>
  <si>
    <t>Potrošni uredski materijal</t>
  </si>
  <si>
    <t>Električna energija</t>
  </si>
  <si>
    <t>Plin</t>
  </si>
  <si>
    <t>Motorni benzin</t>
  </si>
  <si>
    <t>Ogrijevno drvo</t>
  </si>
  <si>
    <t>Lož ulje</t>
  </si>
  <si>
    <t>Sitni inventar</t>
  </si>
  <si>
    <t>Internetske usluge</t>
  </si>
  <si>
    <t>Poštanske usluge</t>
  </si>
  <si>
    <t>Ostale informatičke usluge</t>
  </si>
  <si>
    <t>Laboratorijske usluge</t>
  </si>
  <si>
    <t>PLAN NABAVE</t>
  </si>
  <si>
    <t>UKUPNO:</t>
  </si>
  <si>
    <t>Tinta, toneri</t>
  </si>
  <si>
    <t>Papir za fotokopiranje</t>
  </si>
  <si>
    <t>Literatura</t>
  </si>
  <si>
    <t>Papirnati ručnici</t>
  </si>
  <si>
    <t>Sredstva za čišćenje/ održavanje</t>
  </si>
  <si>
    <t>Toaletni papir</t>
  </si>
  <si>
    <t>Tekući sapun</t>
  </si>
  <si>
    <t>Hamer papir</t>
  </si>
  <si>
    <t>Materijal za nastavu/ INA</t>
  </si>
  <si>
    <t>Fiksne telefonske usluge</t>
  </si>
  <si>
    <t>Mobilne telefonske usluge</t>
  </si>
  <si>
    <t>Kruh i mlinarski proizvodi</t>
  </si>
  <si>
    <t>Mlijeko i mliječni proizvodi</t>
  </si>
  <si>
    <t>Meso i mesne prerađevine</t>
  </si>
  <si>
    <t>Sokovi i napitci</t>
  </si>
  <si>
    <t>Odvoz smeća</t>
  </si>
  <si>
    <t>Deratizacija, dezinsekcija</t>
  </si>
  <si>
    <t>Čišćenje i atest dimnjaka</t>
  </si>
  <si>
    <t>Utrošak vode</t>
  </si>
  <si>
    <t>Pitka voda iz boce</t>
  </si>
  <si>
    <t>Reprezentacija</t>
  </si>
  <si>
    <t>Poslovi zaštite na radu</t>
  </si>
  <si>
    <t>Materijal za održavanje opreme</t>
  </si>
  <si>
    <t>Zdravstveni pregledi</t>
  </si>
  <si>
    <t>Ostale usluge</t>
  </si>
  <si>
    <t>Premije osiguranja</t>
  </si>
  <si>
    <t>Radna obuća i odjeća</t>
  </si>
  <si>
    <t>Zakupnine i najamnine</t>
  </si>
  <si>
    <t>Ostali nenavedeni rashodi</t>
  </si>
  <si>
    <t>Uredska oprema i namještaj</t>
  </si>
  <si>
    <t>Knjige za knjižnicu</t>
  </si>
  <si>
    <t>Materijal i sirovine</t>
  </si>
  <si>
    <t>Uredski materijal</t>
  </si>
  <si>
    <t>Materijal za higijenske potrebe</t>
  </si>
  <si>
    <t>Energija</t>
  </si>
  <si>
    <t>Namirnice</t>
  </si>
  <si>
    <t>Materijal i dijelovi za tekuće i investicijsko održavanje</t>
  </si>
  <si>
    <t>Konto</t>
  </si>
  <si>
    <t>Uredski materijal i ost.mat. rashodi</t>
  </si>
  <si>
    <t>Službena radna obuća i odjeća</t>
  </si>
  <si>
    <t>Usluge telefona, pošte</t>
  </si>
  <si>
    <t>Komunalne usluge</t>
  </si>
  <si>
    <t>Zdravstvene usluge</t>
  </si>
  <si>
    <t>Intelektualne i osobne usluge</t>
  </si>
  <si>
    <t>Računalne usluge</t>
  </si>
  <si>
    <t>Knjige</t>
  </si>
  <si>
    <t>Predmet nabave</t>
  </si>
  <si>
    <t>108. brigade ZNG 4, 35252 Sibinj</t>
  </si>
  <si>
    <t>OIB: 46036264063</t>
  </si>
  <si>
    <t>M.P.</t>
  </si>
  <si>
    <t>__________________________________</t>
  </si>
  <si>
    <t>Ev.br.</t>
  </si>
  <si>
    <t>Izvori</t>
  </si>
  <si>
    <t>sredstava</t>
  </si>
  <si>
    <t>Ostali nespomenuti rashodi</t>
  </si>
  <si>
    <t>Materijal i sr.za čišćenje i održ.</t>
  </si>
  <si>
    <t>Ostali materijal za potrebe posl.</t>
  </si>
  <si>
    <t>Usluge tekućeg i investicijskog održavanja</t>
  </si>
  <si>
    <t>Materijal za čišćenje/ održavanje</t>
  </si>
  <si>
    <t>Materijal za kutiju prve pomoći</t>
  </si>
  <si>
    <t>Namirnice - Projekt EU / BPŽ 5.1.</t>
  </si>
  <si>
    <t xml:space="preserve">KLASA: </t>
  </si>
  <si>
    <t xml:space="preserve">URBROJ: </t>
  </si>
  <si>
    <t>Usluge održavanja objekata</t>
  </si>
  <si>
    <t>Usluge servisa opreme</t>
  </si>
  <si>
    <t>Materijal za održavanje objekata</t>
  </si>
  <si>
    <t>Ostali materijal / PVC čaše i sl.</t>
  </si>
  <si>
    <t>Ostalo/ namazi,šećer,pahuljice i sl.</t>
  </si>
  <si>
    <t>Ostalo/ slivne vode, sanitacija i sl.</t>
  </si>
  <si>
    <t>Godišnje licence za računala</t>
  </si>
  <si>
    <t>Drugi dohodak</t>
  </si>
  <si>
    <t>Namirnice - Projekt Školska shema</t>
  </si>
  <si>
    <t xml:space="preserve">     Ravnatelj: Josip Šišmanović</t>
  </si>
  <si>
    <t>Sportska i glazbena oprema</t>
  </si>
  <si>
    <t>OŠ SIBINJSKIH ŽRTAVA</t>
  </si>
  <si>
    <t>Namirnice - Projekt Medni dan 5.1.</t>
  </si>
  <si>
    <t>Usluge promidžbe i informiranja</t>
  </si>
  <si>
    <t>Elektronski mediji</t>
  </si>
  <si>
    <t>Geodetsko katastarske usluge</t>
  </si>
  <si>
    <t>Grafičke,tiskarske usluge, uvez</t>
  </si>
  <si>
    <t>Usluge čišćenja, pranja i slično</t>
  </si>
  <si>
    <t>Ostale nespomenute usluge</t>
  </si>
  <si>
    <t>Računala i računalna oprema</t>
  </si>
  <si>
    <t>Uredski namještaj</t>
  </si>
  <si>
    <t>Oprema</t>
  </si>
  <si>
    <t>Oprema za održavanje i zaštitu</t>
  </si>
  <si>
    <t>Oprema za održavanje prostorija</t>
  </si>
  <si>
    <t>Sredstva za dezinfekciju</t>
  </si>
  <si>
    <t>Komunikacijska oprema</t>
  </si>
  <si>
    <t>Radio i TV prijemnici</t>
  </si>
  <si>
    <t>Najam opreme</t>
  </si>
  <si>
    <t>Iznos (€)</t>
  </si>
  <si>
    <t>Naknade izvan radnog odnosa</t>
  </si>
  <si>
    <t>Naknade "Sigurno u prometu"</t>
  </si>
  <si>
    <t>Uređaji,strojevi i oprema za ostale namjene</t>
  </si>
  <si>
    <t>€ bez PDV-a</t>
  </si>
  <si>
    <t>€ sa PDV-om</t>
  </si>
  <si>
    <t>Školski udžbenici</t>
  </si>
  <si>
    <t>-</t>
  </si>
  <si>
    <t>Intel..usluge Projekt "Teslina učionica"</t>
  </si>
  <si>
    <t>Str. 1/4</t>
  </si>
  <si>
    <t>Str. 2/4</t>
  </si>
  <si>
    <t>Str. 3/4</t>
  </si>
  <si>
    <t>Str. 4/4</t>
  </si>
  <si>
    <t>Instrumenti, uređaji i strojevi</t>
  </si>
  <si>
    <t>Strojevi za obradu zemljišta</t>
  </si>
  <si>
    <t>1/24</t>
  </si>
  <si>
    <t>2/24</t>
  </si>
  <si>
    <t>3/24</t>
  </si>
  <si>
    <t>4/24</t>
  </si>
  <si>
    <t>5/24</t>
  </si>
  <si>
    <t>6/24</t>
  </si>
  <si>
    <t>7/24</t>
  </si>
  <si>
    <t>8/24</t>
  </si>
  <si>
    <t>9/24</t>
  </si>
  <si>
    <t>10/24</t>
  </si>
  <si>
    <t>11/24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</si>
  <si>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</si>
  <si>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</si>
  <si>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</si>
  <si>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</si>
  <si>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</si>
  <si>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</si>
  <si>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</si>
  <si>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</si>
  <si>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</si>
  <si>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</si>
  <si>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</si>
  <si>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5.1. BPŽ Pomoći</t>
  </si>
  <si>
    <t>5.3. Pomoći</t>
  </si>
  <si>
    <t>23/24</t>
  </si>
  <si>
    <t>24/24</t>
  </si>
  <si>
    <t>25/24</t>
  </si>
  <si>
    <t>5.2. BPŽ Decentralizirana sredstva</t>
  </si>
  <si>
    <t>26/24</t>
  </si>
  <si>
    <t>27/24</t>
  </si>
  <si>
    <t>28/24</t>
  </si>
  <si>
    <t>5.2. BPŽ               3.1 Vlastiti prih.         5.3 Pomoći</t>
  </si>
  <si>
    <t>29/24</t>
  </si>
  <si>
    <t>5.2. BPŽ Dec.sr.</t>
  </si>
  <si>
    <t>Taxi prijevoz učenika</t>
  </si>
  <si>
    <t>30/24</t>
  </si>
  <si>
    <t>31/24</t>
  </si>
  <si>
    <t>32/24</t>
  </si>
  <si>
    <t>33/24</t>
  </si>
  <si>
    <t>34/24</t>
  </si>
  <si>
    <t>5.2. Decentralizirana sredstva</t>
  </si>
  <si>
    <t>35/24</t>
  </si>
  <si>
    <t>36/24</t>
  </si>
  <si>
    <t>37/24</t>
  </si>
  <si>
    <t>5.2.BPŽ Dec.sr.</t>
  </si>
  <si>
    <t>38/24</t>
  </si>
  <si>
    <t>39/24</t>
  </si>
  <si>
    <t>40/24</t>
  </si>
  <si>
    <t>41/24</t>
  </si>
  <si>
    <t>42/24</t>
  </si>
  <si>
    <t>43/24</t>
  </si>
  <si>
    <t>44/24</t>
  </si>
  <si>
    <t>45/24</t>
  </si>
  <si>
    <t>46/24</t>
  </si>
  <si>
    <t>47/24</t>
  </si>
  <si>
    <t>48/24</t>
  </si>
  <si>
    <t>49/24</t>
  </si>
  <si>
    <t>50/24</t>
  </si>
  <si>
    <t>3.1. Vlastiti pr.</t>
  </si>
  <si>
    <t>51/24</t>
  </si>
  <si>
    <t>52/24</t>
  </si>
  <si>
    <t>53/24</t>
  </si>
  <si>
    <t>54/24</t>
  </si>
  <si>
    <t>55/24</t>
  </si>
  <si>
    <t>56/24</t>
  </si>
  <si>
    <t>5.2.BPŽ Dec.sr. 3.1.Vlastiti pr. 5.3. Pomoći</t>
  </si>
  <si>
    <t>4.2.Pos.namjene</t>
  </si>
  <si>
    <t>57/24</t>
  </si>
  <si>
    <t>58/24</t>
  </si>
  <si>
    <t>5.2. BPŽ Dec.sr. 3.1. Vlastiti pr.</t>
  </si>
  <si>
    <t>59/24</t>
  </si>
  <si>
    <t>5.2.BPŽ / 3.1. Vlastiti / 4.2. Pos. 5.3. Pomoći / 6.2.Donacije</t>
  </si>
  <si>
    <t>60/24</t>
  </si>
  <si>
    <t>3.1.Vlastiti        5.3 Pomoći       6.2 Donacije</t>
  </si>
  <si>
    <t>61/24</t>
  </si>
  <si>
    <t>3.1.Vlastiti pr.       5.3 Pomoći</t>
  </si>
  <si>
    <t>62/24</t>
  </si>
  <si>
    <t>63/24</t>
  </si>
  <si>
    <t>64/24</t>
  </si>
  <si>
    <t>65/24</t>
  </si>
  <si>
    <t>66/24</t>
  </si>
  <si>
    <t>5.3.Pomoći</t>
  </si>
  <si>
    <t>3.1.Vlastiti 4.2.Posebni 5.3.Pomoći 6.2.Donacije</t>
  </si>
  <si>
    <t>67/24</t>
  </si>
  <si>
    <t>68/24</t>
  </si>
  <si>
    <t>U Sibinju, 18.12.2023.</t>
  </si>
  <si>
    <t>PLAN  NABAVE   2024.</t>
  </si>
  <si>
    <t xml:space="preserve">5.2. BPŽ Decentralizirana sredstva                3.1. Vlastiti prihodi           4.2. Prihodi za posebne namjene          5.3. Pomoći       6.2. Donacije   </t>
  </si>
  <si>
    <t>401-08/23-01/03</t>
  </si>
  <si>
    <t>2178/08-01/23</t>
  </si>
  <si>
    <t>Vrsta postupka: Jednostavna nabava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</si>
</sst>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3399"/>
      <name val="Arial"/>
      <family val="2"/>
      <charset val="238"/>
    </font>
    <font>
      <b/>
      <sz val="11"/>
      <color rgb="FF003399"/>
      <name val="Arial"/>
      <family val="2"/>
      <charset val="238"/>
    </font>
    <font>
      <b/>
      <sz val="9"/>
      <color rgb="FF003399"/>
      <name val="Arial"/>
      <family val="2"/>
      <charset val="238"/>
    </font>
    <font>
      <b/>
      <sz val="12"/>
      <color rgb="FF00339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/>
    <xf numFmtId="0" fontId="3" fillId="0" borderId="6" xfId="0" applyFont="1" applyBorder="1" applyAlignment="1">
      <alignment horizontal="center"/>
    </xf>
    <xf numFmtId="0" fontId="3" fillId="0" borderId="16" xfId="0" applyFont="1" applyBorder="1"/>
    <xf numFmtId="0" fontId="3" fillId="0" borderId="3" xfId="0" applyFont="1" applyBorder="1" applyAlignment="1">
      <alignment horizontal="center"/>
    </xf>
    <xf numFmtId="0" fontId="3" fillId="0" borderId="14" xfId="0" applyFont="1" applyBorder="1"/>
    <xf numFmtId="0" fontId="6" fillId="2" borderId="1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5" fillId="0" borderId="15" xfId="0" applyNumberFormat="1" applyFont="1" applyBorder="1"/>
    <xf numFmtId="2" fontId="5" fillId="0" borderId="15" xfId="0" applyNumberFormat="1" applyFont="1" applyFill="1" applyBorder="1"/>
    <xf numFmtId="2" fontId="5" fillId="0" borderId="16" xfId="0" applyNumberFormat="1" applyFont="1" applyFill="1" applyBorder="1"/>
    <xf numFmtId="4" fontId="5" fillId="0" borderId="16" xfId="0" applyNumberFormat="1" applyFont="1" applyBorder="1"/>
    <xf numFmtId="2" fontId="5" fillId="0" borderId="14" xfId="0" applyNumberFormat="1" applyFont="1" applyFill="1" applyBorder="1"/>
    <xf numFmtId="2" fontId="8" fillId="2" borderId="4" xfId="0" applyNumberFormat="1" applyFont="1" applyFill="1" applyBorder="1"/>
    <xf numFmtId="2" fontId="5" fillId="0" borderId="14" xfId="0" applyNumberFormat="1" applyFont="1" applyBorder="1"/>
    <xf numFmtId="0" fontId="9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1" fillId="0" borderId="0" xfId="0" applyFont="1"/>
    <xf numFmtId="2" fontId="8" fillId="4" borderId="4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/>
    <xf numFmtId="2" fontId="5" fillId="0" borderId="13" xfId="0" applyNumberFormat="1" applyFont="1" applyBorder="1"/>
    <xf numFmtId="2" fontId="5" fillId="0" borderId="13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/>
    <xf numFmtId="2" fontId="5" fillId="0" borderId="11" xfId="0" applyNumberFormat="1" applyFont="1" applyBorder="1"/>
    <xf numFmtId="2" fontId="5" fillId="0" borderId="11" xfId="0" applyNumberFormat="1" applyFont="1" applyFill="1" applyBorder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2" fontId="8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8" xfId="0" applyFont="1" applyBorder="1"/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2" xfId="0" applyFon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/>
    <xf numFmtId="2" fontId="5" fillId="0" borderId="17" xfId="0" applyNumberFormat="1" applyFont="1" applyBorder="1"/>
    <xf numFmtId="2" fontId="5" fillId="0" borderId="17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2" fontId="8" fillId="4" borderId="1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0" fontId="11" fillId="0" borderId="19" xfId="0" applyFont="1" applyBorder="1"/>
    <xf numFmtId="0" fontId="3" fillId="0" borderId="9" xfId="0" applyFont="1" applyBorder="1" applyAlignment="1">
      <alignment horizontal="center"/>
    </xf>
    <xf numFmtId="0" fontId="16" fillId="0" borderId="15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6" fillId="2" borderId="12" xfId="0" applyFont="1" applyFill="1" applyBorder="1" applyAlignment="1">
      <alignment horizontal="center"/>
    </xf>
    <xf numFmtId="0" fontId="11" fillId="0" borderId="11" xfId="0" applyFont="1" applyBorder="1"/>
    <xf numFmtId="0" fontId="17" fillId="0" borderId="15" xfId="0" applyFont="1" applyBorder="1"/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12" fillId="0" borderId="0" xfId="0" applyNumberFormat="1" applyFont="1" applyAlignment="1">
      <alignment horizontal="left"/>
    </xf>
    <xf numFmtId="49" fontId="13" fillId="0" borderId="5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8" xfId="0" applyFont="1" applyBorder="1"/>
    <xf numFmtId="0" fontId="3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1" fillId="0" borderId="16" xfId="0" applyFont="1" applyBorder="1"/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17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2" fontId="8" fillId="4" borderId="1" xfId="0" applyNumberFormat="1" applyFont="1" applyFill="1" applyBorder="1" applyAlignment="1">
      <alignment horizontal="right" vertical="center"/>
    </xf>
    <xf numFmtId="2" fontId="6" fillId="3" borderId="5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8" fillId="0" borderId="0" xfId="0" applyNumberFormat="1" applyFont="1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003399"/>
      <color rgb="FF333399"/>
      <color rgb="FFCCFFCC"/>
      <color rgb="FFD99795"/>
      <color rgb="FFFFFF99"/>
      <color rgb="FFCCFF99"/>
      <color rgb="FF3333CC"/>
      <color rgb="FF3333FF"/>
      <color rgb="FF0033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abSelected="1" topLeftCell="A22" workbookViewId="0">
      <selection activeCell="E114" sqref="E114"/>
    </sheetView>
  </sheetViews>
  <sheetFormatPr defaultRowHeight="14.25" x14ac:dyDescent="0.2"/>
  <cols>
    <col min="1" max="1" width="11.7109375" style="103" customWidth="1"/>
    <col min="2" max="2" width="8.140625" style="2" customWidth="1"/>
    <col min="3" max="3" width="33.85546875" style="3" customWidth="1"/>
    <col min="4" max="5" width="15" style="3" customWidth="1"/>
    <col min="6" max="6" width="15.85546875" style="3" customWidth="1"/>
    <col min="7" max="16384" width="9.140625" style="3"/>
  </cols>
  <sheetData>
    <row r="1" spans="1:6" s="1" customFormat="1" ht="18.75" thickBot="1" x14ac:dyDescent="0.3">
      <c r="A1" s="84" t="s">
        <v>89</v>
      </c>
      <c r="B1" s="77"/>
      <c r="C1" s="76"/>
      <c r="D1" s="136" t="s">
        <v>207</v>
      </c>
      <c r="E1" s="136"/>
      <c r="F1" s="48" t="s">
        <v>115</v>
      </c>
    </row>
    <row r="2" spans="1:6" ht="15.75" x14ac:dyDescent="0.25">
      <c r="A2" s="84" t="s">
        <v>62</v>
      </c>
      <c r="B2" s="78"/>
      <c r="C2" s="109"/>
      <c r="D2" s="12" t="s">
        <v>13</v>
      </c>
      <c r="E2" s="12" t="s">
        <v>13</v>
      </c>
      <c r="F2" s="50" t="s">
        <v>67</v>
      </c>
    </row>
    <row r="3" spans="1:6" ht="16.5" thickBot="1" x14ac:dyDescent="0.3">
      <c r="A3" s="84" t="s">
        <v>63</v>
      </c>
      <c r="B3" s="78"/>
      <c r="C3" s="109"/>
      <c r="D3" s="13" t="s">
        <v>110</v>
      </c>
      <c r="E3" s="13" t="s">
        <v>111</v>
      </c>
      <c r="F3" s="52" t="s">
        <v>68</v>
      </c>
    </row>
    <row r="4" spans="1:6" ht="15.75" thickBot="1" x14ac:dyDescent="0.3">
      <c r="A4" s="85" t="s">
        <v>66</v>
      </c>
      <c r="B4" s="4" t="s">
        <v>52</v>
      </c>
      <c r="C4" s="5" t="s">
        <v>61</v>
      </c>
      <c r="D4" s="72" t="s">
        <v>106</v>
      </c>
      <c r="E4" s="72" t="s">
        <v>106</v>
      </c>
      <c r="F4" s="42"/>
    </row>
    <row r="5" spans="1:6" s="26" customFormat="1" ht="29.25" customHeight="1" thickBot="1" x14ac:dyDescent="0.3">
      <c r="A5" s="86"/>
      <c r="B5" s="24">
        <v>3221</v>
      </c>
      <c r="C5" s="25" t="s">
        <v>53</v>
      </c>
      <c r="D5" s="27">
        <f>D6+D11+D13+D17+D22</f>
        <v>10865.142857142857</v>
      </c>
      <c r="E5" s="27">
        <f>E6+E11+E13+E17+E22</f>
        <v>13410</v>
      </c>
      <c r="F5" s="53"/>
    </row>
    <row r="6" spans="1:6" s="21" customFormat="1" ht="15" customHeight="1" thickBot="1" x14ac:dyDescent="0.3">
      <c r="A6" s="87"/>
      <c r="B6" s="32">
        <v>32211</v>
      </c>
      <c r="C6" s="33" t="s">
        <v>47</v>
      </c>
      <c r="D6" s="34">
        <f>SUM(D7:D10)</f>
        <v>3100</v>
      </c>
      <c r="E6" s="34">
        <f>SUM(E7:E10)</f>
        <v>3875</v>
      </c>
      <c r="F6" s="110"/>
    </row>
    <row r="7" spans="1:6" ht="13.5" customHeight="1" x14ac:dyDescent="0.2">
      <c r="A7" s="88" t="s">
        <v>121</v>
      </c>
      <c r="B7" s="28">
        <v>322111</v>
      </c>
      <c r="C7" s="29" t="s">
        <v>2</v>
      </c>
      <c r="D7" s="30">
        <f>E7/1.25</f>
        <v>609.24</v>
      </c>
      <c r="E7" s="31">
        <v>761.55</v>
      </c>
      <c r="F7" s="126" t="s">
        <v>208</v>
      </c>
    </row>
    <row r="8" spans="1:6" ht="13.5" customHeight="1" x14ac:dyDescent="0.2">
      <c r="A8" s="89" t="s">
        <v>122</v>
      </c>
      <c r="B8" s="6">
        <v>322112</v>
      </c>
      <c r="C8" s="7" t="s">
        <v>16</v>
      </c>
      <c r="D8" s="14">
        <f>E8/1.25</f>
        <v>1520</v>
      </c>
      <c r="E8" s="15">
        <v>1900</v>
      </c>
      <c r="F8" s="129"/>
    </row>
    <row r="9" spans="1:6" ht="13.5" customHeight="1" x14ac:dyDescent="0.2">
      <c r="A9" s="89" t="s">
        <v>123</v>
      </c>
      <c r="B9" s="6">
        <v>322113</v>
      </c>
      <c r="C9" s="7" t="s">
        <v>15</v>
      </c>
      <c r="D9" s="14">
        <f>E9/1.25</f>
        <v>720</v>
      </c>
      <c r="E9" s="15">
        <v>900</v>
      </c>
      <c r="F9" s="129"/>
    </row>
    <row r="10" spans="1:6" ht="13.5" customHeight="1" thickBot="1" x14ac:dyDescent="0.25">
      <c r="A10" s="90" t="s">
        <v>124</v>
      </c>
      <c r="B10" s="8">
        <v>322114</v>
      </c>
      <c r="C10" s="9" t="s">
        <v>1</v>
      </c>
      <c r="D10" s="14">
        <f>E10/1.25</f>
        <v>250.76</v>
      </c>
      <c r="E10" s="16">
        <v>313.45</v>
      </c>
      <c r="F10" s="129"/>
    </row>
    <row r="11" spans="1:6" s="21" customFormat="1" ht="15" customHeight="1" thickBot="1" x14ac:dyDescent="0.3">
      <c r="A11" s="91"/>
      <c r="B11" s="22">
        <v>32212</v>
      </c>
      <c r="C11" s="23" t="s">
        <v>17</v>
      </c>
      <c r="D11" s="34">
        <f>D12</f>
        <v>857.14285714285711</v>
      </c>
      <c r="E11" s="34">
        <f>E12</f>
        <v>900</v>
      </c>
      <c r="F11" s="129"/>
    </row>
    <row r="12" spans="1:6" ht="13.5" customHeight="1" thickBot="1" x14ac:dyDescent="0.25">
      <c r="A12" s="90" t="s">
        <v>125</v>
      </c>
      <c r="B12" s="8">
        <v>322121</v>
      </c>
      <c r="C12" s="9" t="s">
        <v>17</v>
      </c>
      <c r="D12" s="17">
        <f>E12/1.05</f>
        <v>857.14285714285711</v>
      </c>
      <c r="E12" s="17">
        <v>900</v>
      </c>
      <c r="F12" s="129"/>
    </row>
    <row r="13" spans="1:6" s="21" customFormat="1" ht="15" customHeight="1" thickBot="1" x14ac:dyDescent="0.3">
      <c r="A13" s="91"/>
      <c r="B13" s="22">
        <v>32214</v>
      </c>
      <c r="C13" s="23" t="s">
        <v>70</v>
      </c>
      <c r="D13" s="34">
        <f>SUM(D14:D16)</f>
        <v>4504</v>
      </c>
      <c r="E13" s="34">
        <f>SUM(E14:E16)</f>
        <v>5630</v>
      </c>
      <c r="F13" s="129"/>
    </row>
    <row r="14" spans="1:6" ht="13.5" customHeight="1" x14ac:dyDescent="0.2">
      <c r="A14" s="88" t="s">
        <v>126</v>
      </c>
      <c r="B14" s="28">
        <v>322141</v>
      </c>
      <c r="C14" s="29" t="s">
        <v>18</v>
      </c>
      <c r="D14" s="30">
        <f>E14/1.25</f>
        <v>2240</v>
      </c>
      <c r="E14" s="31">
        <v>2800</v>
      </c>
      <c r="F14" s="129"/>
    </row>
    <row r="15" spans="1:6" ht="13.5" customHeight="1" x14ac:dyDescent="0.2">
      <c r="A15" s="89" t="s">
        <v>127</v>
      </c>
      <c r="B15" s="6">
        <v>322142</v>
      </c>
      <c r="C15" s="7" t="s">
        <v>19</v>
      </c>
      <c r="D15" s="14">
        <f>E15/1.25</f>
        <v>1464</v>
      </c>
      <c r="E15" s="15">
        <v>1830</v>
      </c>
      <c r="F15" s="129"/>
    </row>
    <row r="16" spans="1:6" ht="13.5" customHeight="1" thickBot="1" x14ac:dyDescent="0.25">
      <c r="A16" s="92" t="s">
        <v>128</v>
      </c>
      <c r="B16" s="10">
        <v>322143</v>
      </c>
      <c r="C16" s="11" t="s">
        <v>73</v>
      </c>
      <c r="D16" s="20">
        <f>E16/1.25</f>
        <v>800</v>
      </c>
      <c r="E16" s="18">
        <v>1000</v>
      </c>
      <c r="F16" s="129"/>
    </row>
    <row r="17" spans="1:6" s="21" customFormat="1" ht="15" customHeight="1" thickBot="1" x14ac:dyDescent="0.3">
      <c r="A17" s="91"/>
      <c r="B17" s="22">
        <v>32216</v>
      </c>
      <c r="C17" s="23" t="s">
        <v>48</v>
      </c>
      <c r="D17" s="34">
        <f>SUM(D18:D21)</f>
        <v>1620</v>
      </c>
      <c r="E17" s="34">
        <f>SUM(E18:E21)</f>
        <v>2025</v>
      </c>
      <c r="F17" s="129"/>
    </row>
    <row r="18" spans="1:6" ht="13.5" customHeight="1" x14ac:dyDescent="0.2">
      <c r="A18" s="88" t="s">
        <v>129</v>
      </c>
      <c r="B18" s="28">
        <v>322161</v>
      </c>
      <c r="C18" s="29" t="s">
        <v>20</v>
      </c>
      <c r="D18" s="30">
        <f>E18/1.25</f>
        <v>1440</v>
      </c>
      <c r="E18" s="31">
        <v>1800</v>
      </c>
      <c r="F18" s="129"/>
    </row>
    <row r="19" spans="1:6" ht="13.5" customHeight="1" x14ac:dyDescent="0.2">
      <c r="A19" s="93" t="s">
        <v>130</v>
      </c>
      <c r="B19" s="58">
        <v>322162</v>
      </c>
      <c r="C19" s="59" t="s">
        <v>21</v>
      </c>
      <c r="D19" s="60">
        <f>E19/1.25</f>
        <v>96</v>
      </c>
      <c r="E19" s="61">
        <v>120</v>
      </c>
      <c r="F19" s="129"/>
    </row>
    <row r="20" spans="1:6" ht="13.5" customHeight="1" x14ac:dyDescent="0.2">
      <c r="A20" s="93" t="s">
        <v>131</v>
      </c>
      <c r="B20" s="58">
        <v>322163</v>
      </c>
      <c r="C20" s="59" t="s">
        <v>74</v>
      </c>
      <c r="D20" s="60">
        <f>E20/1.25</f>
        <v>64</v>
      </c>
      <c r="E20" s="61">
        <v>80</v>
      </c>
      <c r="F20" s="129"/>
    </row>
    <row r="21" spans="1:6" ht="13.5" customHeight="1" thickBot="1" x14ac:dyDescent="0.25">
      <c r="A21" s="94" t="s">
        <v>132</v>
      </c>
      <c r="B21" s="10">
        <v>322164</v>
      </c>
      <c r="C21" s="11" t="s">
        <v>102</v>
      </c>
      <c r="D21" s="20">
        <f>E21/1.25</f>
        <v>20</v>
      </c>
      <c r="E21" s="18">
        <v>25</v>
      </c>
      <c r="F21" s="129"/>
    </row>
    <row r="22" spans="1:6" s="21" customFormat="1" ht="15" customHeight="1" thickBot="1" x14ac:dyDescent="0.3">
      <c r="A22" s="91"/>
      <c r="B22" s="22">
        <v>32219</v>
      </c>
      <c r="C22" s="23" t="s">
        <v>71</v>
      </c>
      <c r="D22" s="34">
        <f>SUM(D23:D25)</f>
        <v>784</v>
      </c>
      <c r="E22" s="34">
        <f>SUM(E23:E25)</f>
        <v>980</v>
      </c>
      <c r="F22" s="129"/>
    </row>
    <row r="23" spans="1:6" ht="14.25" customHeight="1" x14ac:dyDescent="0.2">
      <c r="A23" s="88" t="s">
        <v>133</v>
      </c>
      <c r="B23" s="28">
        <v>322191</v>
      </c>
      <c r="C23" s="29" t="s">
        <v>22</v>
      </c>
      <c r="D23" s="30">
        <f>E23/1.25</f>
        <v>40</v>
      </c>
      <c r="E23" s="31">
        <v>50</v>
      </c>
      <c r="F23" s="129"/>
    </row>
    <row r="24" spans="1:6" ht="14.25" customHeight="1" x14ac:dyDescent="0.2">
      <c r="A24" s="89" t="s">
        <v>134</v>
      </c>
      <c r="B24" s="6">
        <v>322192</v>
      </c>
      <c r="C24" s="7" t="s">
        <v>23</v>
      </c>
      <c r="D24" s="14">
        <f>E24/1.25</f>
        <v>720</v>
      </c>
      <c r="E24" s="15">
        <v>900</v>
      </c>
      <c r="F24" s="129"/>
    </row>
    <row r="25" spans="1:6" ht="14.25" customHeight="1" thickBot="1" x14ac:dyDescent="0.25">
      <c r="A25" s="92" t="s">
        <v>135</v>
      </c>
      <c r="B25" s="10">
        <v>322193</v>
      </c>
      <c r="C25" s="11" t="s">
        <v>81</v>
      </c>
      <c r="D25" s="20">
        <f>E25/1.25</f>
        <v>24</v>
      </c>
      <c r="E25" s="18">
        <v>30</v>
      </c>
      <c r="F25" s="129"/>
    </row>
    <row r="26" spans="1:6" s="26" customFormat="1" ht="15.75" customHeight="1" thickBot="1" x14ac:dyDescent="0.3">
      <c r="A26" s="95"/>
      <c r="B26" s="39">
        <v>3222</v>
      </c>
      <c r="C26" s="40" t="s">
        <v>46</v>
      </c>
      <c r="D26" s="71">
        <f>D27</f>
        <v>77093.333333333328</v>
      </c>
      <c r="E26" s="121">
        <f>E27</f>
        <v>95335</v>
      </c>
      <c r="F26" s="80"/>
    </row>
    <row r="27" spans="1:6" s="21" customFormat="1" ht="15" customHeight="1" thickBot="1" x14ac:dyDescent="0.3">
      <c r="A27" s="91"/>
      <c r="B27" s="22">
        <v>32224</v>
      </c>
      <c r="C27" s="23" t="s">
        <v>50</v>
      </c>
      <c r="D27" s="34">
        <f>SUM(D28:D35)</f>
        <v>77093.333333333328</v>
      </c>
      <c r="E27" s="122">
        <f>SUM(E28:E35)</f>
        <v>95335</v>
      </c>
      <c r="F27" s="110"/>
    </row>
    <row r="28" spans="1:6" ht="13.5" customHeight="1" x14ac:dyDescent="0.2">
      <c r="A28" s="88" t="s">
        <v>136</v>
      </c>
      <c r="B28" s="28">
        <v>322241</v>
      </c>
      <c r="C28" s="29" t="s">
        <v>26</v>
      </c>
      <c r="D28" s="30">
        <f t="shared" ref="D28:D33" si="0">E28/1.25</f>
        <v>34000</v>
      </c>
      <c r="E28" s="31">
        <v>42500</v>
      </c>
      <c r="F28" s="129" t="s">
        <v>144</v>
      </c>
    </row>
    <row r="29" spans="1:6" ht="13.5" customHeight="1" x14ac:dyDescent="0.2">
      <c r="A29" s="89" t="s">
        <v>137</v>
      </c>
      <c r="B29" s="6">
        <v>322242</v>
      </c>
      <c r="C29" s="7" t="s">
        <v>27</v>
      </c>
      <c r="D29" s="14">
        <f t="shared" si="0"/>
        <v>17600</v>
      </c>
      <c r="E29" s="15">
        <v>22000</v>
      </c>
      <c r="F29" s="129"/>
    </row>
    <row r="30" spans="1:6" ht="13.5" customHeight="1" x14ac:dyDescent="0.2">
      <c r="A30" s="89" t="s">
        <v>138</v>
      </c>
      <c r="B30" s="6">
        <v>322243</v>
      </c>
      <c r="C30" s="7" t="s">
        <v>28</v>
      </c>
      <c r="D30" s="14">
        <f t="shared" si="0"/>
        <v>2800</v>
      </c>
      <c r="E30" s="15">
        <v>3500</v>
      </c>
      <c r="F30" s="129"/>
    </row>
    <row r="31" spans="1:6" ht="13.5" customHeight="1" x14ac:dyDescent="0.2">
      <c r="A31" s="89" t="s">
        <v>139</v>
      </c>
      <c r="B31" s="6">
        <v>322244</v>
      </c>
      <c r="C31" s="7" t="s">
        <v>29</v>
      </c>
      <c r="D31" s="14">
        <f t="shared" si="0"/>
        <v>10000</v>
      </c>
      <c r="E31" s="15">
        <v>12500</v>
      </c>
      <c r="F31" s="129"/>
    </row>
    <row r="32" spans="1:6" ht="13.5" customHeight="1" thickBot="1" x14ac:dyDescent="0.25">
      <c r="A32" s="93" t="s">
        <v>140</v>
      </c>
      <c r="B32" s="58">
        <v>322245</v>
      </c>
      <c r="C32" s="59" t="s">
        <v>82</v>
      </c>
      <c r="D32" s="60">
        <f t="shared" si="0"/>
        <v>7600</v>
      </c>
      <c r="E32" s="61">
        <v>9500</v>
      </c>
      <c r="F32" s="127"/>
    </row>
    <row r="33" spans="1:6" ht="13.5" customHeight="1" thickBot="1" x14ac:dyDescent="0.25">
      <c r="A33" s="93" t="s">
        <v>113</v>
      </c>
      <c r="B33" s="58">
        <v>322246</v>
      </c>
      <c r="C33" s="59" t="s">
        <v>75</v>
      </c>
      <c r="D33" s="60">
        <f t="shared" si="0"/>
        <v>0</v>
      </c>
      <c r="E33" s="61">
        <v>0</v>
      </c>
      <c r="F33" s="108"/>
    </row>
    <row r="34" spans="1:6" ht="13.5" customHeight="1" x14ac:dyDescent="0.2">
      <c r="A34" s="93" t="s">
        <v>141</v>
      </c>
      <c r="B34" s="58">
        <v>322247</v>
      </c>
      <c r="C34" s="59" t="s">
        <v>86</v>
      </c>
      <c r="D34" s="60">
        <f>E34/1.05</f>
        <v>4833.333333333333</v>
      </c>
      <c r="E34" s="61">
        <v>5075</v>
      </c>
      <c r="F34" s="126" t="s">
        <v>143</v>
      </c>
    </row>
    <row r="35" spans="1:6" ht="13.5" customHeight="1" thickBot="1" x14ac:dyDescent="0.25">
      <c r="A35" s="92" t="s">
        <v>142</v>
      </c>
      <c r="B35" s="10">
        <v>322248</v>
      </c>
      <c r="C35" s="11" t="s">
        <v>90</v>
      </c>
      <c r="D35" s="20">
        <f>E35</f>
        <v>260</v>
      </c>
      <c r="E35" s="18">
        <v>260</v>
      </c>
      <c r="F35" s="127"/>
    </row>
    <row r="36" spans="1:6" ht="13.5" customHeight="1" x14ac:dyDescent="0.25">
      <c r="A36" s="123" t="s">
        <v>211</v>
      </c>
      <c r="B36" s="67"/>
      <c r="C36" s="68"/>
      <c r="D36" s="69"/>
      <c r="E36" s="70"/>
      <c r="F36" s="66"/>
    </row>
    <row r="37" spans="1:6" ht="13.5" customHeight="1" x14ac:dyDescent="0.2">
      <c r="A37" s="96"/>
      <c r="B37" s="67"/>
      <c r="C37" s="68"/>
      <c r="D37" s="69"/>
      <c r="E37" s="70"/>
      <c r="F37" s="66"/>
    </row>
    <row r="38" spans="1:6" ht="13.5" customHeight="1" x14ac:dyDescent="0.2">
      <c r="A38" s="96"/>
      <c r="B38" s="67"/>
      <c r="C38" s="68"/>
      <c r="D38" s="69"/>
      <c r="E38" s="70"/>
      <c r="F38" s="66"/>
    </row>
    <row r="39" spans="1:6" ht="13.5" customHeight="1" x14ac:dyDescent="0.2">
      <c r="A39" s="96"/>
      <c r="B39" s="67"/>
      <c r="C39" s="68"/>
      <c r="D39" s="69"/>
      <c r="E39" s="70"/>
      <c r="F39" s="66"/>
    </row>
    <row r="40" spans="1:6" ht="13.5" customHeight="1" x14ac:dyDescent="0.2">
      <c r="A40" s="96"/>
      <c r="B40" s="67"/>
      <c r="C40" s="68"/>
      <c r="D40" s="69"/>
      <c r="E40" s="70"/>
      <c r="F40" s="66"/>
    </row>
    <row r="41" spans="1:6" ht="13.5" customHeight="1" x14ac:dyDescent="0.2">
      <c r="A41" s="96"/>
      <c r="B41" s="67"/>
      <c r="C41" s="68"/>
      <c r="D41" s="69"/>
      <c r="E41" s="70"/>
      <c r="F41" s="66"/>
    </row>
    <row r="42" spans="1:6" ht="13.5" customHeight="1" x14ac:dyDescent="0.2">
      <c r="A42" s="96"/>
      <c r="B42" s="67"/>
      <c r="C42" s="68"/>
      <c r="D42" s="69"/>
      <c r="E42" s="70"/>
      <c r="F42" s="66"/>
    </row>
    <row r="43" spans="1:6" ht="13.5" customHeight="1" x14ac:dyDescent="0.2">
      <c r="A43" s="96"/>
      <c r="B43" s="67"/>
      <c r="C43" s="68"/>
      <c r="D43" s="69"/>
      <c r="E43" s="70"/>
      <c r="F43" s="66"/>
    </row>
    <row r="44" spans="1:6" ht="13.5" customHeight="1" x14ac:dyDescent="0.2">
      <c r="A44" s="96"/>
      <c r="B44" s="67"/>
      <c r="C44" s="68"/>
      <c r="D44" s="69"/>
      <c r="E44" s="70"/>
      <c r="F44" s="66"/>
    </row>
    <row r="45" spans="1:6" ht="13.5" customHeight="1" x14ac:dyDescent="0.2">
      <c r="A45" s="96"/>
      <c r="B45" s="67"/>
      <c r="C45" s="68"/>
      <c r="D45" s="69"/>
      <c r="E45" s="70"/>
      <c r="F45" s="66"/>
    </row>
    <row r="46" spans="1:6" ht="13.5" customHeight="1" x14ac:dyDescent="0.2">
      <c r="A46" s="96"/>
      <c r="B46" s="67"/>
      <c r="C46" s="68"/>
      <c r="D46" s="69"/>
      <c r="E46" s="70"/>
      <c r="F46" s="66"/>
    </row>
    <row r="47" spans="1:6" ht="13.5" customHeight="1" x14ac:dyDescent="0.2">
      <c r="A47" s="96"/>
      <c r="B47" s="67"/>
      <c r="C47" s="68"/>
      <c r="D47" s="69"/>
      <c r="E47" s="70"/>
      <c r="F47" s="66"/>
    </row>
    <row r="48" spans="1:6" ht="13.5" customHeight="1" x14ac:dyDescent="0.2">
      <c r="A48" s="96"/>
      <c r="B48" s="67"/>
      <c r="C48" s="68"/>
      <c r="D48" s="69"/>
      <c r="E48" s="70"/>
      <c r="F48" s="66"/>
    </row>
    <row r="49" spans="1:6" ht="13.5" customHeight="1" x14ac:dyDescent="0.2">
      <c r="A49" s="96"/>
      <c r="B49" s="67"/>
      <c r="C49" s="68"/>
      <c r="D49" s="69"/>
      <c r="E49" s="70"/>
      <c r="F49" s="66"/>
    </row>
    <row r="50" spans="1:6" ht="13.5" customHeight="1" x14ac:dyDescent="0.2">
      <c r="A50" s="96"/>
      <c r="B50" s="67"/>
      <c r="C50" s="68"/>
      <c r="D50" s="69"/>
      <c r="E50" s="70"/>
      <c r="F50" s="66"/>
    </row>
    <row r="51" spans="1:6" ht="13.5" customHeight="1" x14ac:dyDescent="0.2">
      <c r="A51" s="96"/>
      <c r="B51" s="67"/>
      <c r="C51" s="68"/>
      <c r="D51" s="69"/>
      <c r="E51" s="70"/>
      <c r="F51" s="66"/>
    </row>
    <row r="52" spans="1:6" ht="13.5" customHeight="1" x14ac:dyDescent="0.2">
      <c r="A52" s="96"/>
      <c r="B52" s="67"/>
      <c r="C52" s="68"/>
      <c r="D52" s="69"/>
      <c r="E52" s="70"/>
      <c r="F52" s="66"/>
    </row>
    <row r="53" spans="1:6" s="1" customFormat="1" ht="18.75" thickBot="1" x14ac:dyDescent="0.3">
      <c r="A53" s="84" t="s">
        <v>89</v>
      </c>
      <c r="D53" s="136" t="s">
        <v>207</v>
      </c>
      <c r="E53" s="136"/>
      <c r="F53" s="48" t="s">
        <v>116</v>
      </c>
    </row>
    <row r="54" spans="1:6" ht="15.75" x14ac:dyDescent="0.25">
      <c r="A54" s="84" t="s">
        <v>62</v>
      </c>
      <c r="D54" s="12" t="s">
        <v>13</v>
      </c>
      <c r="E54" s="12" t="s">
        <v>13</v>
      </c>
      <c r="F54" s="50" t="s">
        <v>67</v>
      </c>
    </row>
    <row r="55" spans="1:6" ht="16.5" thickBot="1" x14ac:dyDescent="0.3">
      <c r="A55" s="84" t="s">
        <v>63</v>
      </c>
      <c r="D55" s="13" t="s">
        <v>110</v>
      </c>
      <c r="E55" s="13" t="s">
        <v>111</v>
      </c>
      <c r="F55" s="51" t="s">
        <v>68</v>
      </c>
    </row>
    <row r="56" spans="1:6" ht="15.75" thickBot="1" x14ac:dyDescent="0.3">
      <c r="A56" s="85" t="s">
        <v>66</v>
      </c>
      <c r="B56" s="4" t="s">
        <v>52</v>
      </c>
      <c r="C56" s="5" t="s">
        <v>61</v>
      </c>
      <c r="D56" s="72" t="s">
        <v>106</v>
      </c>
      <c r="E56" s="72" t="s">
        <v>106</v>
      </c>
      <c r="F56" s="42"/>
    </row>
    <row r="57" spans="1:6" s="26" customFormat="1" ht="15.75" customHeight="1" thickBot="1" x14ac:dyDescent="0.3">
      <c r="A57" s="86"/>
      <c r="B57" s="24">
        <v>3223</v>
      </c>
      <c r="C57" s="25" t="s">
        <v>49</v>
      </c>
      <c r="D57" s="27">
        <f>SUM(D58:D62)</f>
        <v>24114.140699536452</v>
      </c>
      <c r="E57" s="27">
        <f>SUM(E58:E62)</f>
        <v>26306.45</v>
      </c>
      <c r="F57" s="73"/>
    </row>
    <row r="58" spans="1:6" ht="14.25" customHeight="1" x14ac:dyDescent="0.2">
      <c r="A58" s="88" t="s">
        <v>145</v>
      </c>
      <c r="B58" s="28">
        <v>32231</v>
      </c>
      <c r="C58" s="29" t="s">
        <v>3</v>
      </c>
      <c r="D58" s="30">
        <f>E58/1.13</f>
        <v>11333.628318584071</v>
      </c>
      <c r="E58" s="31">
        <v>12807</v>
      </c>
      <c r="F58" s="126" t="s">
        <v>148</v>
      </c>
    </row>
    <row r="59" spans="1:6" ht="14.25" customHeight="1" x14ac:dyDescent="0.2">
      <c r="A59" s="89" t="s">
        <v>146</v>
      </c>
      <c r="B59" s="6">
        <v>32233</v>
      </c>
      <c r="C59" s="7" t="s">
        <v>4</v>
      </c>
      <c r="D59" s="14">
        <f>E59/1.05</f>
        <v>12380.95238095238</v>
      </c>
      <c r="E59" s="15">
        <v>13000</v>
      </c>
      <c r="F59" s="129"/>
    </row>
    <row r="60" spans="1:6" ht="14.25" customHeight="1" thickBot="1" x14ac:dyDescent="0.25">
      <c r="A60" s="89" t="s">
        <v>147</v>
      </c>
      <c r="B60" s="6">
        <v>32234</v>
      </c>
      <c r="C60" s="7" t="s">
        <v>5</v>
      </c>
      <c r="D60" s="14">
        <f>E60/1.25</f>
        <v>399.56</v>
      </c>
      <c r="E60" s="15">
        <v>499.45</v>
      </c>
      <c r="F60" s="127"/>
    </row>
    <row r="61" spans="1:6" ht="14.25" customHeight="1" x14ac:dyDescent="0.2">
      <c r="A61" s="89" t="s">
        <v>113</v>
      </c>
      <c r="B61" s="6">
        <v>32239</v>
      </c>
      <c r="C61" s="7" t="s">
        <v>6</v>
      </c>
      <c r="D61" s="14">
        <f>E61/1.25</f>
        <v>0</v>
      </c>
      <c r="E61" s="15">
        <v>0</v>
      </c>
      <c r="F61" s="112"/>
    </row>
    <row r="62" spans="1:6" ht="14.25" customHeight="1" thickBot="1" x14ac:dyDescent="0.25">
      <c r="A62" s="92" t="s">
        <v>113</v>
      </c>
      <c r="B62" s="10">
        <v>32239</v>
      </c>
      <c r="C62" s="11" t="s">
        <v>7</v>
      </c>
      <c r="D62" s="20">
        <f>E62/1.25</f>
        <v>0</v>
      </c>
      <c r="E62" s="18">
        <v>0</v>
      </c>
      <c r="F62" s="75"/>
    </row>
    <row r="63" spans="1:6" s="26" customFormat="1" ht="29.25" customHeight="1" thickBot="1" x14ac:dyDescent="0.3">
      <c r="A63" s="86"/>
      <c r="B63" s="24">
        <v>3224</v>
      </c>
      <c r="C63" s="25" t="s">
        <v>51</v>
      </c>
      <c r="D63" s="27">
        <f>SUM(D64:D65)</f>
        <v>5360</v>
      </c>
      <c r="E63" s="27">
        <f>SUM(E64:E65)</f>
        <v>6700</v>
      </c>
      <c r="F63" s="73"/>
    </row>
    <row r="64" spans="1:6" ht="13.5" customHeight="1" x14ac:dyDescent="0.2">
      <c r="A64" s="88" t="s">
        <v>149</v>
      </c>
      <c r="B64" s="28">
        <v>32241</v>
      </c>
      <c r="C64" s="29" t="s">
        <v>80</v>
      </c>
      <c r="D64" s="30">
        <f>E64/1.25</f>
        <v>4480</v>
      </c>
      <c r="E64" s="31">
        <v>5600</v>
      </c>
      <c r="F64" s="126" t="s">
        <v>154</v>
      </c>
    </row>
    <row r="65" spans="1:6" ht="13.5" customHeight="1" thickBot="1" x14ac:dyDescent="0.25">
      <c r="A65" s="92" t="s">
        <v>150</v>
      </c>
      <c r="B65" s="10">
        <v>32242</v>
      </c>
      <c r="C65" s="11" t="s">
        <v>37</v>
      </c>
      <c r="D65" s="20">
        <f>E65/1.25</f>
        <v>880</v>
      </c>
      <c r="E65" s="18">
        <v>1100</v>
      </c>
      <c r="F65" s="127"/>
    </row>
    <row r="66" spans="1:6" s="26" customFormat="1" ht="15.75" customHeight="1" thickBot="1" x14ac:dyDescent="0.3">
      <c r="A66" s="86"/>
      <c r="B66" s="24">
        <v>3225</v>
      </c>
      <c r="C66" s="25" t="s">
        <v>8</v>
      </c>
      <c r="D66" s="27">
        <f>D67</f>
        <v>1920</v>
      </c>
      <c r="E66" s="27">
        <f>E67</f>
        <v>2400</v>
      </c>
      <c r="F66" s="73"/>
    </row>
    <row r="67" spans="1:6" ht="41.25" customHeight="1" thickBot="1" x14ac:dyDescent="0.25">
      <c r="A67" s="97" t="s">
        <v>151</v>
      </c>
      <c r="B67" s="54">
        <v>32251</v>
      </c>
      <c r="C67" s="55" t="s">
        <v>8</v>
      </c>
      <c r="D67" s="56">
        <f>E67/1.25</f>
        <v>1920</v>
      </c>
      <c r="E67" s="57">
        <v>2400</v>
      </c>
      <c r="F67" s="111" t="s">
        <v>152</v>
      </c>
    </row>
    <row r="68" spans="1:6" s="26" customFormat="1" ht="15.75" customHeight="1" thickBot="1" x14ac:dyDescent="0.3">
      <c r="A68" s="86"/>
      <c r="B68" s="24">
        <v>3227</v>
      </c>
      <c r="C68" s="25" t="s">
        <v>54</v>
      </c>
      <c r="D68" s="27">
        <f>D69</f>
        <v>400</v>
      </c>
      <c r="E68" s="27">
        <f>E69</f>
        <v>500</v>
      </c>
      <c r="F68" s="73"/>
    </row>
    <row r="69" spans="1:6" ht="29.25" thickBot="1" x14ac:dyDescent="0.25">
      <c r="A69" s="98" t="s">
        <v>153</v>
      </c>
      <c r="B69" s="35">
        <v>32271</v>
      </c>
      <c r="C69" s="36" t="s">
        <v>41</v>
      </c>
      <c r="D69" s="37">
        <f>E69/1.25</f>
        <v>400</v>
      </c>
      <c r="E69" s="38">
        <v>500</v>
      </c>
      <c r="F69" s="111" t="s">
        <v>165</v>
      </c>
    </row>
    <row r="70" spans="1:6" s="26" customFormat="1" ht="15.75" customHeight="1" thickBot="1" x14ac:dyDescent="0.3">
      <c r="A70" s="86"/>
      <c r="B70" s="24">
        <v>3231</v>
      </c>
      <c r="C70" s="25" t="s">
        <v>55</v>
      </c>
      <c r="D70" s="27">
        <f>SUM(D71:D75)</f>
        <v>6350</v>
      </c>
      <c r="E70" s="27">
        <f>SUM(E71:E75)</f>
        <v>6600</v>
      </c>
      <c r="F70" s="73"/>
    </row>
    <row r="71" spans="1:6" x14ac:dyDescent="0.2">
      <c r="A71" s="88" t="s">
        <v>156</v>
      </c>
      <c r="B71" s="28">
        <v>323111</v>
      </c>
      <c r="C71" s="29" t="s">
        <v>24</v>
      </c>
      <c r="D71" s="30">
        <f>E71/1.25</f>
        <v>880</v>
      </c>
      <c r="E71" s="31">
        <v>1100</v>
      </c>
      <c r="F71" s="126" t="s">
        <v>161</v>
      </c>
    </row>
    <row r="72" spans="1:6" x14ac:dyDescent="0.2">
      <c r="A72" s="89" t="s">
        <v>157</v>
      </c>
      <c r="B72" s="6">
        <v>323112</v>
      </c>
      <c r="C72" s="7" t="s">
        <v>25</v>
      </c>
      <c r="D72" s="14">
        <f>E72/1.25</f>
        <v>40</v>
      </c>
      <c r="E72" s="15">
        <v>50</v>
      </c>
      <c r="F72" s="129"/>
    </row>
    <row r="73" spans="1:6" x14ac:dyDescent="0.2">
      <c r="A73" s="89" t="s">
        <v>158</v>
      </c>
      <c r="B73" s="6">
        <v>32312</v>
      </c>
      <c r="C73" s="7" t="s">
        <v>9</v>
      </c>
      <c r="D73" s="14">
        <f>E73/1.25</f>
        <v>80</v>
      </c>
      <c r="E73" s="15">
        <v>100</v>
      </c>
      <c r="F73" s="129"/>
    </row>
    <row r="74" spans="1:6" ht="15" thickBot="1" x14ac:dyDescent="0.25">
      <c r="A74" s="93" t="s">
        <v>159</v>
      </c>
      <c r="B74" s="58">
        <v>32313</v>
      </c>
      <c r="C74" s="59" t="s">
        <v>10</v>
      </c>
      <c r="D74" s="60">
        <f>E74</f>
        <v>350</v>
      </c>
      <c r="E74" s="61">
        <v>350</v>
      </c>
      <c r="F74" s="127"/>
    </row>
    <row r="75" spans="1:6" ht="15" thickBot="1" x14ac:dyDescent="0.25">
      <c r="A75" s="92" t="s">
        <v>160</v>
      </c>
      <c r="B75" s="10">
        <v>32314</v>
      </c>
      <c r="C75" s="11" t="s">
        <v>155</v>
      </c>
      <c r="D75" s="20">
        <f>E75</f>
        <v>5000</v>
      </c>
      <c r="E75" s="18">
        <v>5000</v>
      </c>
      <c r="F75" s="111" t="s">
        <v>144</v>
      </c>
    </row>
    <row r="76" spans="1:6" s="26" customFormat="1" ht="28.5" customHeight="1" thickBot="1" x14ac:dyDescent="0.3">
      <c r="A76" s="95"/>
      <c r="B76" s="39">
        <v>3232</v>
      </c>
      <c r="C76" s="40" t="s">
        <v>72</v>
      </c>
      <c r="D76" s="27">
        <f>SUM(D77:D78)</f>
        <v>5600</v>
      </c>
      <c r="E76" s="27">
        <f>SUM(E77:E78)</f>
        <v>7000</v>
      </c>
      <c r="F76" s="73"/>
    </row>
    <row r="77" spans="1:6" ht="13.5" customHeight="1" x14ac:dyDescent="0.2">
      <c r="A77" s="99" t="s">
        <v>162</v>
      </c>
      <c r="B77" s="41">
        <v>32321</v>
      </c>
      <c r="C77" s="42" t="s">
        <v>78</v>
      </c>
      <c r="D77" s="43">
        <f>E77/1.25</f>
        <v>2400</v>
      </c>
      <c r="E77" s="44">
        <v>3000</v>
      </c>
      <c r="F77" s="126" t="s">
        <v>165</v>
      </c>
    </row>
    <row r="78" spans="1:6" ht="13.5" customHeight="1" thickBot="1" x14ac:dyDescent="0.25">
      <c r="A78" s="92" t="s">
        <v>163</v>
      </c>
      <c r="B78" s="10">
        <v>32322</v>
      </c>
      <c r="C78" s="11" t="s">
        <v>79</v>
      </c>
      <c r="D78" s="20">
        <f>E78/1.25</f>
        <v>3200</v>
      </c>
      <c r="E78" s="18">
        <v>4000</v>
      </c>
      <c r="F78" s="127"/>
    </row>
    <row r="79" spans="1:6" s="26" customFormat="1" ht="27.75" customHeight="1" thickBot="1" x14ac:dyDescent="0.3">
      <c r="A79" s="95"/>
      <c r="B79" s="39">
        <v>3233</v>
      </c>
      <c r="C79" s="40" t="s">
        <v>91</v>
      </c>
      <c r="D79" s="27">
        <f>D80</f>
        <v>150</v>
      </c>
      <c r="E79" s="27">
        <f>E80</f>
        <v>150</v>
      </c>
      <c r="F79" s="53"/>
    </row>
    <row r="80" spans="1:6" ht="15" thickBot="1" x14ac:dyDescent="0.25">
      <c r="A80" s="98" t="s">
        <v>164</v>
      </c>
      <c r="B80" s="35">
        <v>32331</v>
      </c>
      <c r="C80" s="36" t="s">
        <v>92</v>
      </c>
      <c r="D80" s="37">
        <f>E80</f>
        <v>150</v>
      </c>
      <c r="E80" s="38">
        <v>150</v>
      </c>
      <c r="F80" s="115" t="s">
        <v>165</v>
      </c>
    </row>
    <row r="81" spans="1:6" s="26" customFormat="1" ht="15.75" customHeight="1" thickBot="1" x14ac:dyDescent="0.3">
      <c r="A81" s="86"/>
      <c r="B81" s="24">
        <v>3235</v>
      </c>
      <c r="C81" s="25" t="s">
        <v>42</v>
      </c>
      <c r="D81" s="27">
        <f>SUM(D82:D83)</f>
        <v>200</v>
      </c>
      <c r="E81" s="27">
        <f>SUM(E82:E83)</f>
        <v>250</v>
      </c>
      <c r="F81" s="53"/>
    </row>
    <row r="82" spans="1:6" ht="13.5" customHeight="1" x14ac:dyDescent="0.2">
      <c r="A82" s="99" t="s">
        <v>166</v>
      </c>
      <c r="B82" s="41">
        <v>32353</v>
      </c>
      <c r="C82" s="42" t="s">
        <v>105</v>
      </c>
      <c r="D82" s="43">
        <f>E82/1.25</f>
        <v>80</v>
      </c>
      <c r="E82" s="44">
        <v>100</v>
      </c>
      <c r="F82" s="126" t="s">
        <v>154</v>
      </c>
    </row>
    <row r="83" spans="1:6" ht="13.5" customHeight="1" thickBot="1" x14ac:dyDescent="0.25">
      <c r="A83" s="92" t="s">
        <v>167</v>
      </c>
      <c r="B83" s="10">
        <v>32354</v>
      </c>
      <c r="C83" s="11" t="s">
        <v>84</v>
      </c>
      <c r="D83" s="20">
        <f>E83/1.25</f>
        <v>120</v>
      </c>
      <c r="E83" s="18">
        <v>150</v>
      </c>
      <c r="F83" s="127"/>
    </row>
    <row r="84" spans="1:6" s="26" customFormat="1" ht="15.75" customHeight="1" thickBot="1" x14ac:dyDescent="0.3">
      <c r="A84" s="86"/>
      <c r="B84" s="24">
        <v>3236</v>
      </c>
      <c r="C84" s="25" t="s">
        <v>57</v>
      </c>
      <c r="D84" s="27">
        <f>SUM(D85:D86)</f>
        <v>4840</v>
      </c>
      <c r="E84" s="27">
        <f>SUM(E85:E86)</f>
        <v>5000</v>
      </c>
      <c r="F84" s="114"/>
    </row>
    <row r="85" spans="1:6" ht="13.5" customHeight="1" x14ac:dyDescent="0.2">
      <c r="A85" s="88" t="s">
        <v>168</v>
      </c>
      <c r="B85" s="28">
        <v>32361</v>
      </c>
      <c r="C85" s="29" t="s">
        <v>38</v>
      </c>
      <c r="D85" s="30">
        <f>E85</f>
        <v>4200</v>
      </c>
      <c r="E85" s="31">
        <v>4200</v>
      </c>
      <c r="F85" s="126" t="s">
        <v>154</v>
      </c>
    </row>
    <row r="86" spans="1:6" ht="13.5" customHeight="1" thickBot="1" x14ac:dyDescent="0.25">
      <c r="A86" s="92" t="s">
        <v>169</v>
      </c>
      <c r="B86" s="10">
        <v>32363</v>
      </c>
      <c r="C86" s="11" t="s">
        <v>12</v>
      </c>
      <c r="D86" s="20">
        <f>E86/1.25</f>
        <v>640</v>
      </c>
      <c r="E86" s="18">
        <v>800</v>
      </c>
      <c r="F86" s="127"/>
    </row>
    <row r="87" spans="1:6" ht="13.5" customHeight="1" x14ac:dyDescent="0.25">
      <c r="A87" s="123" t="s">
        <v>211</v>
      </c>
      <c r="B87" s="67"/>
      <c r="C87" s="68"/>
      <c r="D87" s="69"/>
      <c r="E87" s="70"/>
      <c r="F87" s="119"/>
    </row>
    <row r="88" spans="1:6" ht="13.5" customHeight="1" x14ac:dyDescent="0.2">
      <c r="A88" s="96"/>
      <c r="B88" s="67"/>
      <c r="C88" s="68"/>
      <c r="D88" s="69"/>
      <c r="E88" s="70"/>
      <c r="F88" s="119"/>
    </row>
    <row r="89" spans="1:6" ht="13.5" customHeight="1" x14ac:dyDescent="0.2">
      <c r="A89" s="96"/>
      <c r="B89" s="67"/>
      <c r="C89" s="68"/>
      <c r="D89" s="69"/>
      <c r="E89" s="70"/>
      <c r="F89" s="119"/>
    </row>
    <row r="90" spans="1:6" ht="13.5" customHeight="1" x14ac:dyDescent="0.2">
      <c r="A90" s="96"/>
      <c r="B90" s="67"/>
      <c r="C90" s="68"/>
      <c r="D90" s="69"/>
      <c r="E90" s="70"/>
      <c r="F90" s="119"/>
    </row>
    <row r="91" spans="1:6" ht="13.5" customHeight="1" x14ac:dyDescent="0.2">
      <c r="A91" s="96"/>
      <c r="B91" s="67"/>
      <c r="C91" s="68"/>
      <c r="D91" s="69"/>
      <c r="E91" s="70"/>
      <c r="F91" s="119"/>
    </row>
    <row r="92" spans="1:6" ht="13.5" customHeight="1" x14ac:dyDescent="0.2">
      <c r="A92" s="96"/>
      <c r="B92" s="67"/>
      <c r="C92" s="68"/>
      <c r="D92" s="69"/>
      <c r="E92" s="70"/>
      <c r="F92" s="119"/>
    </row>
    <row r="93" spans="1:6" ht="13.5" customHeight="1" x14ac:dyDescent="0.2">
      <c r="A93" s="96"/>
      <c r="B93" s="67"/>
      <c r="C93" s="68"/>
      <c r="D93" s="69"/>
      <c r="E93" s="70"/>
      <c r="F93" s="119"/>
    </row>
    <row r="94" spans="1:6" ht="13.5" customHeight="1" x14ac:dyDescent="0.2">
      <c r="A94" s="96"/>
      <c r="B94" s="67"/>
      <c r="C94" s="68"/>
      <c r="D94" s="69"/>
      <c r="E94" s="70"/>
      <c r="F94" s="119"/>
    </row>
    <row r="95" spans="1:6" ht="13.5" customHeight="1" x14ac:dyDescent="0.2">
      <c r="A95" s="96"/>
      <c r="B95" s="67"/>
      <c r="C95" s="68"/>
      <c r="D95" s="69"/>
      <c r="E95" s="70"/>
      <c r="F95" s="119"/>
    </row>
    <row r="96" spans="1:6" ht="13.5" customHeight="1" x14ac:dyDescent="0.2">
      <c r="A96" s="96"/>
      <c r="B96" s="67"/>
      <c r="C96" s="68"/>
      <c r="D96" s="69"/>
      <c r="E96" s="70"/>
      <c r="F96" s="119"/>
    </row>
    <row r="97" spans="1:6" ht="13.5" customHeight="1" x14ac:dyDescent="0.2">
      <c r="A97" s="96"/>
      <c r="B97" s="67"/>
      <c r="C97" s="68"/>
      <c r="D97" s="69"/>
      <c r="E97" s="70"/>
      <c r="F97" s="119"/>
    </row>
    <row r="98" spans="1:6" ht="13.5" customHeight="1" x14ac:dyDescent="0.2">
      <c r="A98" s="96"/>
      <c r="B98" s="67"/>
      <c r="C98" s="68"/>
      <c r="D98" s="69"/>
      <c r="E98" s="70"/>
      <c r="F98" s="119"/>
    </row>
    <row r="99" spans="1:6" s="1" customFormat="1" ht="18.75" thickBot="1" x14ac:dyDescent="0.3">
      <c r="A99" s="84" t="s">
        <v>89</v>
      </c>
      <c r="D99" s="136" t="s">
        <v>207</v>
      </c>
      <c r="E99" s="136"/>
      <c r="F99" s="48" t="s">
        <v>117</v>
      </c>
    </row>
    <row r="100" spans="1:6" ht="15.75" x14ac:dyDescent="0.25">
      <c r="A100" s="84" t="s">
        <v>62</v>
      </c>
      <c r="D100" s="12" t="s">
        <v>13</v>
      </c>
      <c r="E100" s="12" t="s">
        <v>13</v>
      </c>
      <c r="F100" s="50" t="s">
        <v>67</v>
      </c>
    </row>
    <row r="101" spans="1:6" ht="16.5" thickBot="1" x14ac:dyDescent="0.3">
      <c r="A101" s="84" t="s">
        <v>63</v>
      </c>
      <c r="D101" s="13" t="s">
        <v>110</v>
      </c>
      <c r="E101" s="13" t="s">
        <v>111</v>
      </c>
      <c r="F101" s="51" t="s">
        <v>68</v>
      </c>
    </row>
    <row r="102" spans="1:6" ht="15.75" thickBot="1" x14ac:dyDescent="0.3">
      <c r="A102" s="85" t="s">
        <v>66</v>
      </c>
      <c r="B102" s="4" t="s">
        <v>52</v>
      </c>
      <c r="C102" s="5" t="s">
        <v>61</v>
      </c>
      <c r="D102" s="72" t="s">
        <v>106</v>
      </c>
      <c r="E102" s="72" t="s">
        <v>106</v>
      </c>
      <c r="F102" s="42"/>
    </row>
    <row r="103" spans="1:6" s="26" customFormat="1" ht="15.75" customHeight="1" thickBot="1" x14ac:dyDescent="0.3">
      <c r="A103" s="86"/>
      <c r="B103" s="24">
        <v>3234</v>
      </c>
      <c r="C103" s="25" t="s">
        <v>56</v>
      </c>
      <c r="D103" s="27">
        <f>SUM(D104:D109)</f>
        <v>10814.690265486726</v>
      </c>
      <c r="E103" s="27">
        <f>SUM(E104:E109)</f>
        <v>12000</v>
      </c>
      <c r="F103" s="53"/>
    </row>
    <row r="104" spans="1:6" ht="13.5" customHeight="1" x14ac:dyDescent="0.2">
      <c r="A104" s="88" t="s">
        <v>170</v>
      </c>
      <c r="B104" s="28">
        <v>323411</v>
      </c>
      <c r="C104" s="29" t="s">
        <v>33</v>
      </c>
      <c r="D104" s="30">
        <f>E104/1.13</f>
        <v>1858.4070796460178</v>
      </c>
      <c r="E104" s="31">
        <v>2100</v>
      </c>
      <c r="F104" s="126" t="s">
        <v>148</v>
      </c>
    </row>
    <row r="105" spans="1:6" ht="13.5" customHeight="1" x14ac:dyDescent="0.2">
      <c r="A105" s="89" t="s">
        <v>171</v>
      </c>
      <c r="B105" s="6">
        <v>323412</v>
      </c>
      <c r="C105" s="7" t="s">
        <v>34</v>
      </c>
      <c r="D105" s="14">
        <f>E105/1.25</f>
        <v>80</v>
      </c>
      <c r="E105" s="15">
        <v>100</v>
      </c>
      <c r="F105" s="129"/>
    </row>
    <row r="106" spans="1:6" ht="13.5" customHeight="1" x14ac:dyDescent="0.2">
      <c r="A106" s="89" t="s">
        <v>172</v>
      </c>
      <c r="B106" s="6">
        <v>32342</v>
      </c>
      <c r="C106" s="7" t="s">
        <v>30</v>
      </c>
      <c r="D106" s="14">
        <f>E106/1.13</f>
        <v>4336.283185840708</v>
      </c>
      <c r="E106" s="15">
        <v>4900</v>
      </c>
      <c r="F106" s="129"/>
    </row>
    <row r="107" spans="1:6" ht="13.5" customHeight="1" x14ac:dyDescent="0.2">
      <c r="A107" s="89" t="s">
        <v>173</v>
      </c>
      <c r="B107" s="6">
        <v>32343</v>
      </c>
      <c r="C107" s="7" t="s">
        <v>31</v>
      </c>
      <c r="D107" s="14">
        <f>E107/1.25</f>
        <v>120</v>
      </c>
      <c r="E107" s="15">
        <v>150</v>
      </c>
      <c r="F107" s="129"/>
    </row>
    <row r="108" spans="1:6" ht="13.5" customHeight="1" x14ac:dyDescent="0.2">
      <c r="A108" s="89" t="s">
        <v>174</v>
      </c>
      <c r="B108" s="6">
        <v>32344</v>
      </c>
      <c r="C108" s="7" t="s">
        <v>32</v>
      </c>
      <c r="D108" s="14">
        <f>E108/1.25</f>
        <v>1320</v>
      </c>
      <c r="E108" s="15">
        <v>1650</v>
      </c>
      <c r="F108" s="129"/>
    </row>
    <row r="109" spans="1:6" ht="13.5" customHeight="1" thickBot="1" x14ac:dyDescent="0.25">
      <c r="A109" s="92" t="s">
        <v>175</v>
      </c>
      <c r="B109" s="10">
        <v>32349</v>
      </c>
      <c r="C109" s="11" t="s">
        <v>83</v>
      </c>
      <c r="D109" s="20">
        <f>E109</f>
        <v>3100</v>
      </c>
      <c r="E109" s="18">
        <v>3100</v>
      </c>
      <c r="F109" s="127"/>
    </row>
    <row r="110" spans="1:6" s="26" customFormat="1" ht="19.5" customHeight="1" thickBot="1" x14ac:dyDescent="0.3">
      <c r="A110" s="86"/>
      <c r="B110" s="24">
        <v>3237</v>
      </c>
      <c r="C110" s="25" t="s">
        <v>58</v>
      </c>
      <c r="D110" s="27">
        <f>SUM(D111:D114)</f>
        <v>8020</v>
      </c>
      <c r="E110" s="27">
        <f>SUM(E111:E114)</f>
        <v>9950</v>
      </c>
      <c r="F110" s="53"/>
    </row>
    <row r="111" spans="1:6" ht="13.5" customHeight="1" thickBot="1" x14ac:dyDescent="0.25">
      <c r="A111" s="99" t="s">
        <v>176</v>
      </c>
      <c r="B111" s="41">
        <v>32372</v>
      </c>
      <c r="C111" s="42" t="s">
        <v>85</v>
      </c>
      <c r="D111" s="43">
        <f>E111</f>
        <v>300</v>
      </c>
      <c r="E111" s="44">
        <v>300</v>
      </c>
      <c r="F111" s="111" t="s">
        <v>179</v>
      </c>
    </row>
    <row r="112" spans="1:6" ht="13.5" customHeight="1" thickBot="1" x14ac:dyDescent="0.25">
      <c r="A112" s="89" t="s">
        <v>177</v>
      </c>
      <c r="B112" s="6">
        <v>32379</v>
      </c>
      <c r="C112" s="81" t="s">
        <v>114</v>
      </c>
      <c r="D112" s="14">
        <f>E112/1.25</f>
        <v>6160</v>
      </c>
      <c r="E112" s="15">
        <v>7700</v>
      </c>
      <c r="F112" s="111" t="s">
        <v>144</v>
      </c>
    </row>
    <row r="113" spans="1:6" ht="13.5" customHeight="1" thickBot="1" x14ac:dyDescent="0.25">
      <c r="A113" s="89" t="s">
        <v>113</v>
      </c>
      <c r="B113" s="6">
        <v>32379</v>
      </c>
      <c r="C113" s="7" t="s">
        <v>93</v>
      </c>
      <c r="D113" s="14">
        <f>E113/1.25</f>
        <v>0</v>
      </c>
      <c r="E113" s="15">
        <v>0</v>
      </c>
      <c r="F113" s="108"/>
    </row>
    <row r="114" spans="1:6" ht="13.5" customHeight="1" thickBot="1" x14ac:dyDescent="0.25">
      <c r="A114" s="92" t="s">
        <v>178</v>
      </c>
      <c r="B114" s="10">
        <v>32379</v>
      </c>
      <c r="C114" s="11" t="s">
        <v>36</v>
      </c>
      <c r="D114" s="20">
        <f>E114/1.25</f>
        <v>1560</v>
      </c>
      <c r="E114" s="18">
        <v>1950</v>
      </c>
      <c r="F114" s="111" t="s">
        <v>165</v>
      </c>
    </row>
    <row r="115" spans="1:6" s="26" customFormat="1" ht="19.5" customHeight="1" thickBot="1" x14ac:dyDescent="0.3">
      <c r="A115" s="86"/>
      <c r="B115" s="24">
        <v>3238</v>
      </c>
      <c r="C115" s="25" t="s">
        <v>59</v>
      </c>
      <c r="D115" s="27">
        <f>SUM(D116:D117)</f>
        <v>1240</v>
      </c>
      <c r="E115" s="27">
        <f>SUM(E116:E117)</f>
        <v>1550</v>
      </c>
      <c r="F115" s="53"/>
    </row>
    <row r="116" spans="1:6" ht="13.5" customHeight="1" x14ac:dyDescent="0.2">
      <c r="A116" s="88" t="s">
        <v>180</v>
      </c>
      <c r="B116" s="28">
        <v>32381</v>
      </c>
      <c r="C116" s="29" t="s">
        <v>0</v>
      </c>
      <c r="D116" s="30">
        <f>E116/1.25</f>
        <v>160</v>
      </c>
      <c r="E116" s="31">
        <v>200</v>
      </c>
      <c r="F116" s="126" t="s">
        <v>154</v>
      </c>
    </row>
    <row r="117" spans="1:6" ht="13.5" customHeight="1" thickBot="1" x14ac:dyDescent="0.25">
      <c r="A117" s="92" t="s">
        <v>181</v>
      </c>
      <c r="B117" s="10">
        <v>32389</v>
      </c>
      <c r="C117" s="11" t="s">
        <v>11</v>
      </c>
      <c r="D117" s="20">
        <f>E117/1.25</f>
        <v>1080</v>
      </c>
      <c r="E117" s="18">
        <v>1350</v>
      </c>
      <c r="F117" s="127"/>
    </row>
    <row r="118" spans="1:6" s="26" customFormat="1" ht="18.75" customHeight="1" thickBot="1" x14ac:dyDescent="0.3">
      <c r="A118" s="86"/>
      <c r="B118" s="24">
        <v>3239</v>
      </c>
      <c r="C118" s="25" t="s">
        <v>39</v>
      </c>
      <c r="D118" s="27">
        <f>SUM(D119:D121)</f>
        <v>1600</v>
      </c>
      <c r="E118" s="27">
        <f>SUM(E119:E121)</f>
        <v>2000</v>
      </c>
      <c r="F118" s="53"/>
    </row>
    <row r="119" spans="1:6" ht="13.5" customHeight="1" x14ac:dyDescent="0.2">
      <c r="A119" s="99" t="s">
        <v>182</v>
      </c>
      <c r="B119" s="41">
        <v>32391</v>
      </c>
      <c r="C119" s="42" t="s">
        <v>94</v>
      </c>
      <c r="D119" s="43">
        <f>E119/1.25</f>
        <v>80</v>
      </c>
      <c r="E119" s="44">
        <v>100</v>
      </c>
      <c r="F119" s="126" t="s">
        <v>186</v>
      </c>
    </row>
    <row r="120" spans="1:6" ht="13.5" customHeight="1" x14ac:dyDescent="0.2">
      <c r="A120" s="89" t="s">
        <v>183</v>
      </c>
      <c r="B120" s="6">
        <v>32395</v>
      </c>
      <c r="C120" s="7" t="s">
        <v>95</v>
      </c>
      <c r="D120" s="14">
        <f>E120/1.25</f>
        <v>160</v>
      </c>
      <c r="E120" s="15">
        <v>200</v>
      </c>
      <c r="F120" s="129"/>
    </row>
    <row r="121" spans="1:6" ht="13.5" customHeight="1" thickBot="1" x14ac:dyDescent="0.25">
      <c r="A121" s="92" t="s">
        <v>184</v>
      </c>
      <c r="B121" s="10">
        <v>32399</v>
      </c>
      <c r="C121" s="11" t="s">
        <v>96</v>
      </c>
      <c r="D121" s="20">
        <f>E121/1.25</f>
        <v>1360</v>
      </c>
      <c r="E121" s="15">
        <v>1700</v>
      </c>
      <c r="F121" s="127"/>
    </row>
    <row r="122" spans="1:6" s="26" customFormat="1" ht="26.25" customHeight="1" thickBot="1" x14ac:dyDescent="0.3">
      <c r="A122" s="100"/>
      <c r="B122" s="45">
        <v>3241</v>
      </c>
      <c r="C122" s="46" t="s">
        <v>107</v>
      </c>
      <c r="D122" s="27">
        <f>SUM(D123:D123)</f>
        <v>490</v>
      </c>
      <c r="E122" s="27">
        <f>SUM(E123:E123)</f>
        <v>490</v>
      </c>
      <c r="F122" s="117"/>
    </row>
    <row r="123" spans="1:6" ht="14.25" customHeight="1" thickBot="1" x14ac:dyDescent="0.25">
      <c r="A123" s="92" t="s">
        <v>185</v>
      </c>
      <c r="B123" s="10">
        <v>3241</v>
      </c>
      <c r="C123" s="11" t="s">
        <v>108</v>
      </c>
      <c r="D123" s="20">
        <f>E123</f>
        <v>490</v>
      </c>
      <c r="E123" s="18">
        <v>490</v>
      </c>
      <c r="F123" s="118" t="s">
        <v>187</v>
      </c>
    </row>
    <row r="124" spans="1:6" s="26" customFormat="1" ht="19.5" customHeight="1" thickBot="1" x14ac:dyDescent="0.3">
      <c r="A124" s="86"/>
      <c r="B124" s="24">
        <v>3292</v>
      </c>
      <c r="C124" s="25" t="s">
        <v>40</v>
      </c>
      <c r="D124" s="27">
        <f>D125</f>
        <v>400</v>
      </c>
      <c r="E124" s="27">
        <f>E125</f>
        <v>400</v>
      </c>
      <c r="F124" s="53"/>
    </row>
    <row r="125" spans="1:6" ht="13.5" customHeight="1" thickBot="1" x14ac:dyDescent="0.25">
      <c r="A125" s="97" t="s">
        <v>188</v>
      </c>
      <c r="B125" s="54">
        <v>32922</v>
      </c>
      <c r="C125" s="55" t="s">
        <v>40</v>
      </c>
      <c r="D125" s="56">
        <f>E125</f>
        <v>400</v>
      </c>
      <c r="E125" s="57">
        <v>400</v>
      </c>
      <c r="F125" s="111" t="s">
        <v>165</v>
      </c>
    </row>
    <row r="126" spans="1:6" s="26" customFormat="1" ht="19.5" customHeight="1" thickBot="1" x14ac:dyDescent="0.3">
      <c r="A126" s="100"/>
      <c r="B126" s="45">
        <v>3293</v>
      </c>
      <c r="C126" s="46" t="s">
        <v>35</v>
      </c>
      <c r="D126" s="27">
        <f>SUM(D127:D127)</f>
        <v>640</v>
      </c>
      <c r="E126" s="27">
        <f>SUM(E127:E127)</f>
        <v>800</v>
      </c>
      <c r="F126" s="53"/>
    </row>
    <row r="127" spans="1:6" ht="24" customHeight="1" thickBot="1" x14ac:dyDescent="0.25">
      <c r="A127" s="92" t="s">
        <v>189</v>
      </c>
      <c r="B127" s="10">
        <v>32931</v>
      </c>
      <c r="C127" s="11" t="s">
        <v>35</v>
      </c>
      <c r="D127" s="20">
        <f>E127/1.25</f>
        <v>640</v>
      </c>
      <c r="E127" s="18">
        <v>800</v>
      </c>
      <c r="F127" s="113" t="s">
        <v>190</v>
      </c>
    </row>
    <row r="128" spans="1:6" s="26" customFormat="1" ht="24" customHeight="1" thickBot="1" x14ac:dyDescent="0.3">
      <c r="A128" s="100"/>
      <c r="B128" s="45">
        <v>3299</v>
      </c>
      <c r="C128" s="46" t="s">
        <v>43</v>
      </c>
      <c r="D128" s="27">
        <f>SUM(D129:D129)</f>
        <v>2808</v>
      </c>
      <c r="E128" s="27">
        <f>SUM(E129:E129)</f>
        <v>3510</v>
      </c>
      <c r="F128" s="134" t="s">
        <v>192</v>
      </c>
    </row>
    <row r="129" spans="1:6" s="107" customFormat="1" ht="27" customHeight="1" thickBot="1" x14ac:dyDescent="0.3">
      <c r="A129" s="104" t="s">
        <v>191</v>
      </c>
      <c r="B129" s="82">
        <v>32999</v>
      </c>
      <c r="C129" s="83" t="s">
        <v>69</v>
      </c>
      <c r="D129" s="105">
        <f>E129/1.25</f>
        <v>2808</v>
      </c>
      <c r="E129" s="106">
        <v>3510</v>
      </c>
      <c r="F129" s="135"/>
    </row>
    <row r="130" spans="1:6" ht="15" x14ac:dyDescent="0.25">
      <c r="A130" s="123" t="s">
        <v>211</v>
      </c>
      <c r="B130" s="62"/>
      <c r="C130" s="63"/>
      <c r="D130" s="64"/>
      <c r="E130" s="65"/>
      <c r="F130" s="66"/>
    </row>
    <row r="131" spans="1:6" x14ac:dyDescent="0.2">
      <c r="A131" s="101"/>
      <c r="B131" s="62"/>
      <c r="C131" s="63"/>
      <c r="D131" s="64"/>
      <c r="E131" s="65"/>
      <c r="F131" s="66"/>
    </row>
    <row r="132" spans="1:6" x14ac:dyDescent="0.2">
      <c r="A132" s="101"/>
      <c r="B132" s="62"/>
      <c r="C132" s="63"/>
      <c r="D132" s="64"/>
      <c r="E132" s="65"/>
      <c r="F132" s="66"/>
    </row>
    <row r="133" spans="1:6" x14ac:dyDescent="0.2">
      <c r="A133" s="101"/>
      <c r="B133" s="62"/>
      <c r="C133" s="63"/>
      <c r="D133" s="64"/>
      <c r="E133" s="65"/>
      <c r="F133" s="66"/>
    </row>
    <row r="134" spans="1:6" x14ac:dyDescent="0.2">
      <c r="A134" s="101"/>
      <c r="B134" s="62"/>
      <c r="C134" s="63"/>
      <c r="D134" s="64"/>
      <c r="E134" s="65"/>
      <c r="F134" s="66"/>
    </row>
    <row r="135" spans="1:6" x14ac:dyDescent="0.2">
      <c r="A135" s="101"/>
      <c r="B135" s="62"/>
      <c r="C135" s="63"/>
      <c r="D135" s="64"/>
      <c r="E135" s="65"/>
      <c r="F135" s="66"/>
    </row>
    <row r="136" spans="1:6" x14ac:dyDescent="0.2">
      <c r="A136" s="101"/>
      <c r="B136" s="62"/>
      <c r="C136" s="63"/>
      <c r="D136" s="64"/>
      <c r="E136" s="65"/>
      <c r="F136" s="66"/>
    </row>
    <row r="137" spans="1:6" x14ac:dyDescent="0.2">
      <c r="A137" s="101"/>
      <c r="B137" s="62"/>
      <c r="C137" s="63"/>
      <c r="D137" s="64"/>
      <c r="E137" s="65"/>
      <c r="F137" s="66"/>
    </row>
    <row r="138" spans="1:6" x14ac:dyDescent="0.2">
      <c r="A138" s="101"/>
      <c r="B138" s="62"/>
      <c r="C138" s="63"/>
      <c r="D138" s="64"/>
      <c r="E138" s="65"/>
      <c r="F138" s="66"/>
    </row>
    <row r="139" spans="1:6" x14ac:dyDescent="0.2">
      <c r="A139" s="101"/>
      <c r="B139" s="62"/>
      <c r="C139" s="63"/>
      <c r="D139" s="64"/>
      <c r="E139" s="65"/>
      <c r="F139" s="66"/>
    </row>
    <row r="140" spans="1:6" x14ac:dyDescent="0.2">
      <c r="A140" s="101"/>
      <c r="B140" s="62"/>
      <c r="C140" s="63"/>
      <c r="D140" s="64"/>
      <c r="E140" s="65"/>
      <c r="F140" s="66"/>
    </row>
    <row r="141" spans="1:6" x14ac:dyDescent="0.2">
      <c r="A141" s="101"/>
      <c r="B141" s="62"/>
      <c r="C141" s="63"/>
      <c r="D141" s="64"/>
      <c r="E141" s="65"/>
      <c r="F141" s="66"/>
    </row>
    <row r="142" spans="1:6" x14ac:dyDescent="0.2">
      <c r="A142" s="101"/>
      <c r="B142" s="62"/>
      <c r="C142" s="63"/>
      <c r="D142" s="64"/>
      <c r="E142" s="65"/>
      <c r="F142" s="66"/>
    </row>
    <row r="143" spans="1:6" x14ac:dyDescent="0.2">
      <c r="A143" s="101"/>
      <c r="B143" s="62"/>
      <c r="C143" s="63"/>
      <c r="D143" s="64"/>
      <c r="E143" s="65"/>
      <c r="F143" s="66"/>
    </row>
    <row r="144" spans="1:6" x14ac:dyDescent="0.2">
      <c r="A144" s="101"/>
      <c r="B144" s="62"/>
      <c r="C144" s="63"/>
      <c r="D144" s="64"/>
      <c r="E144" s="65"/>
      <c r="F144" s="66"/>
    </row>
    <row r="145" spans="1:6" x14ac:dyDescent="0.2">
      <c r="A145" s="101"/>
      <c r="B145" s="62"/>
      <c r="C145" s="63"/>
      <c r="D145" s="64"/>
      <c r="E145" s="65"/>
      <c r="F145" s="66"/>
    </row>
    <row r="146" spans="1:6" x14ac:dyDescent="0.2">
      <c r="A146" s="101"/>
      <c r="B146" s="62"/>
      <c r="C146" s="63"/>
      <c r="D146" s="64"/>
      <c r="E146" s="65"/>
      <c r="F146" s="66"/>
    </row>
    <row r="147" spans="1:6" s="1" customFormat="1" ht="18.75" thickBot="1" x14ac:dyDescent="0.3">
      <c r="A147" s="84" t="s">
        <v>89</v>
      </c>
      <c r="D147" s="136" t="s">
        <v>207</v>
      </c>
      <c r="E147" s="136"/>
      <c r="F147" s="48" t="s">
        <v>118</v>
      </c>
    </row>
    <row r="148" spans="1:6" ht="15.75" x14ac:dyDescent="0.25">
      <c r="A148" s="84" t="s">
        <v>62</v>
      </c>
      <c r="D148" s="12" t="s">
        <v>13</v>
      </c>
      <c r="E148" s="12" t="s">
        <v>13</v>
      </c>
      <c r="F148" s="50" t="s">
        <v>67</v>
      </c>
    </row>
    <row r="149" spans="1:6" ht="16.5" thickBot="1" x14ac:dyDescent="0.3">
      <c r="A149" s="84" t="s">
        <v>63</v>
      </c>
      <c r="D149" s="79" t="s">
        <v>110</v>
      </c>
      <c r="E149" s="79" t="s">
        <v>111</v>
      </c>
      <c r="F149" s="52" t="s">
        <v>68</v>
      </c>
    </row>
    <row r="150" spans="1:6" s="26" customFormat="1" ht="18.75" customHeight="1" thickBot="1" x14ac:dyDescent="0.3">
      <c r="A150" s="86"/>
      <c r="B150" s="24">
        <v>4221</v>
      </c>
      <c r="C150" s="25" t="s">
        <v>44</v>
      </c>
      <c r="D150" s="27">
        <f>SUM(D151:D152)</f>
        <v>10400</v>
      </c>
      <c r="E150" s="27">
        <f>SUM(E151:E152)</f>
        <v>13000</v>
      </c>
      <c r="F150" s="80"/>
    </row>
    <row r="151" spans="1:6" ht="24" customHeight="1" x14ac:dyDescent="0.2">
      <c r="A151" s="88" t="s">
        <v>193</v>
      </c>
      <c r="B151" s="28">
        <v>42211</v>
      </c>
      <c r="C151" s="29" t="s">
        <v>97</v>
      </c>
      <c r="D151" s="30">
        <f>E151/1.25</f>
        <v>8000</v>
      </c>
      <c r="E151" s="44">
        <v>10000</v>
      </c>
      <c r="F151" s="126" t="s">
        <v>194</v>
      </c>
    </row>
    <row r="152" spans="1:6" ht="24" customHeight="1" thickBot="1" x14ac:dyDescent="0.25">
      <c r="A152" s="92" t="s">
        <v>195</v>
      </c>
      <c r="B152" s="10">
        <v>42212</v>
      </c>
      <c r="C152" s="11" t="s">
        <v>98</v>
      </c>
      <c r="D152" s="20">
        <f>E152/1.25</f>
        <v>2400</v>
      </c>
      <c r="E152" s="18">
        <v>3000</v>
      </c>
      <c r="F152" s="127"/>
    </row>
    <row r="153" spans="1:6" s="26" customFormat="1" ht="18.75" customHeight="1" thickBot="1" x14ac:dyDescent="0.3">
      <c r="A153" s="86"/>
      <c r="B153" s="24">
        <v>4222</v>
      </c>
      <c r="C153" s="25" t="s">
        <v>103</v>
      </c>
      <c r="D153" s="27">
        <f>SUM(D154:D154)</f>
        <v>2160</v>
      </c>
      <c r="E153" s="27">
        <f>SUM(E154:E154)</f>
        <v>2700</v>
      </c>
      <c r="F153" s="80"/>
    </row>
    <row r="154" spans="1:6" ht="27.75" customHeight="1" thickBot="1" x14ac:dyDescent="0.25">
      <c r="A154" s="88" t="s">
        <v>197</v>
      </c>
      <c r="B154" s="28">
        <v>42221</v>
      </c>
      <c r="C154" s="29" t="s">
        <v>104</v>
      </c>
      <c r="D154" s="30">
        <f>E154/1.25</f>
        <v>2160</v>
      </c>
      <c r="E154" s="44">
        <v>2700</v>
      </c>
      <c r="F154" s="111" t="s">
        <v>196</v>
      </c>
    </row>
    <row r="155" spans="1:6" s="26" customFormat="1" ht="27.75" customHeight="1" thickBot="1" x14ac:dyDescent="0.3">
      <c r="A155" s="86"/>
      <c r="B155" s="24">
        <v>4223</v>
      </c>
      <c r="C155" s="25" t="s">
        <v>100</v>
      </c>
      <c r="D155" s="27">
        <f>D156</f>
        <v>1200</v>
      </c>
      <c r="E155" s="27">
        <f t="shared" ref="E155:E161" si="1">E156</f>
        <v>1500</v>
      </c>
      <c r="F155" s="114"/>
    </row>
    <row r="156" spans="1:6" ht="27.75" customHeight="1" thickBot="1" x14ac:dyDescent="0.25">
      <c r="A156" s="98" t="s">
        <v>198</v>
      </c>
      <c r="B156" s="35">
        <v>42232</v>
      </c>
      <c r="C156" s="36" t="s">
        <v>101</v>
      </c>
      <c r="D156" s="37">
        <f>E156/1.25</f>
        <v>1200</v>
      </c>
      <c r="E156" s="38">
        <v>1500</v>
      </c>
      <c r="F156" s="116" t="s">
        <v>196</v>
      </c>
    </row>
    <row r="157" spans="1:6" s="26" customFormat="1" ht="19.5" customHeight="1" thickBot="1" x14ac:dyDescent="0.3">
      <c r="A157" s="86"/>
      <c r="B157" s="24">
        <v>4225</v>
      </c>
      <c r="C157" s="25" t="s">
        <v>119</v>
      </c>
      <c r="D157" s="27">
        <f>D158</f>
        <v>800</v>
      </c>
      <c r="E157" s="27">
        <f t="shared" si="1"/>
        <v>1000</v>
      </c>
      <c r="F157" s="130" t="s">
        <v>196</v>
      </c>
    </row>
    <row r="158" spans="1:6" ht="13.5" customHeight="1" thickBot="1" x14ac:dyDescent="0.25">
      <c r="A158" s="98" t="s">
        <v>199</v>
      </c>
      <c r="B158" s="35">
        <v>42253</v>
      </c>
      <c r="C158" s="36" t="s">
        <v>120</v>
      </c>
      <c r="D158" s="37">
        <f>E158/1.25</f>
        <v>800</v>
      </c>
      <c r="E158" s="38">
        <v>1000</v>
      </c>
      <c r="F158" s="131"/>
    </row>
    <row r="159" spans="1:6" s="26" customFormat="1" ht="24" customHeight="1" thickBot="1" x14ac:dyDescent="0.3">
      <c r="A159" s="100"/>
      <c r="B159" s="45">
        <v>4226</v>
      </c>
      <c r="C159" s="46" t="s">
        <v>88</v>
      </c>
      <c r="D159" s="47">
        <f>D160</f>
        <v>4000</v>
      </c>
      <c r="E159" s="47">
        <f t="shared" si="1"/>
        <v>5000</v>
      </c>
      <c r="F159" s="126" t="s">
        <v>194</v>
      </c>
    </row>
    <row r="160" spans="1:6" ht="24" customHeight="1" thickBot="1" x14ac:dyDescent="0.25">
      <c r="A160" s="98" t="s">
        <v>200</v>
      </c>
      <c r="B160" s="35">
        <v>42261</v>
      </c>
      <c r="C160" s="36" t="s">
        <v>88</v>
      </c>
      <c r="D160" s="37">
        <f>E160/1.25</f>
        <v>4000</v>
      </c>
      <c r="E160" s="38">
        <v>5000</v>
      </c>
      <c r="F160" s="127"/>
    </row>
    <row r="161" spans="1:6" s="26" customFormat="1" ht="28.5" customHeight="1" thickBot="1" x14ac:dyDescent="0.3">
      <c r="A161" s="100"/>
      <c r="B161" s="45">
        <v>4227</v>
      </c>
      <c r="C161" s="46" t="s">
        <v>109</v>
      </c>
      <c r="D161" s="47">
        <f>D162</f>
        <v>1600</v>
      </c>
      <c r="E161" s="47">
        <f t="shared" si="1"/>
        <v>2000</v>
      </c>
      <c r="F161" s="132" t="s">
        <v>196</v>
      </c>
    </row>
    <row r="162" spans="1:6" ht="13.5" customHeight="1" thickBot="1" x14ac:dyDescent="0.25">
      <c r="A162" s="98" t="s">
        <v>201</v>
      </c>
      <c r="B162" s="35">
        <v>42273</v>
      </c>
      <c r="C162" s="36" t="s">
        <v>99</v>
      </c>
      <c r="D162" s="37">
        <f>E162/1.25</f>
        <v>1600</v>
      </c>
      <c r="E162" s="38">
        <v>2000</v>
      </c>
      <c r="F162" s="133"/>
    </row>
    <row r="163" spans="1:6" s="26" customFormat="1" ht="19.5" customHeight="1" thickBot="1" x14ac:dyDescent="0.3">
      <c r="A163" s="100"/>
      <c r="B163" s="45">
        <v>4224</v>
      </c>
      <c r="C163" s="46" t="s">
        <v>60</v>
      </c>
      <c r="D163" s="27">
        <f>SUM(D164:D165)</f>
        <v>25352.38095238095</v>
      </c>
      <c r="E163" s="27">
        <f>SUM(E164:E165)</f>
        <v>26620</v>
      </c>
      <c r="F163" s="53"/>
    </row>
    <row r="164" spans="1:6" s="107" customFormat="1" ht="51" customHeight="1" thickBot="1" x14ac:dyDescent="0.3">
      <c r="A164" s="104" t="s">
        <v>204</v>
      </c>
      <c r="B164" s="82">
        <v>42411</v>
      </c>
      <c r="C164" s="83" t="s">
        <v>45</v>
      </c>
      <c r="D164" s="105">
        <f>E164/1.05</f>
        <v>2495.238095238095</v>
      </c>
      <c r="E164" s="106">
        <v>2620</v>
      </c>
      <c r="F164" s="113" t="s">
        <v>203</v>
      </c>
    </row>
    <row r="165" spans="1:6" ht="21" customHeight="1" thickBot="1" x14ac:dyDescent="0.25">
      <c r="A165" s="92" t="s">
        <v>205</v>
      </c>
      <c r="B165" s="82">
        <v>42411</v>
      </c>
      <c r="C165" s="83" t="s">
        <v>112</v>
      </c>
      <c r="D165" s="20">
        <f>E165/1.05</f>
        <v>22857.142857142855</v>
      </c>
      <c r="E165" s="18">
        <v>24000</v>
      </c>
      <c r="F165" s="111" t="s">
        <v>202</v>
      </c>
    </row>
    <row r="166" spans="1:6" ht="16.5" thickBot="1" x14ac:dyDescent="0.3">
      <c r="A166" s="102"/>
      <c r="B166" s="74"/>
      <c r="C166" s="4" t="s">
        <v>14</v>
      </c>
      <c r="D166" s="19">
        <f>D5+D26+D57+D63+D66+D68+D70+D76+D79+D103+D81+D84+D110+D115+D118+D124+D126+D128+D122+D150+D153+D155+D157+D159+D161+D163</f>
        <v>208417.6881078803</v>
      </c>
      <c r="E166" s="19">
        <f>E5+E26+E57+E63+E66+E68+E70+E76+E79+E103+E81+E84+E110+E115+E118+E124+E126+E128+E122+E150+E153+E155+E157+E159+E161+E163</f>
        <v>246171.45</v>
      </c>
      <c r="F166" s="49"/>
    </row>
    <row r="167" spans="1:6" ht="15.75" x14ac:dyDescent="0.25">
      <c r="A167" s="123" t="s">
        <v>211</v>
      </c>
      <c r="B167" s="67"/>
      <c r="C167" s="124"/>
      <c r="D167" s="125"/>
      <c r="E167" s="125"/>
      <c r="F167" s="68"/>
    </row>
    <row r="168" spans="1:6" ht="15.75" x14ac:dyDescent="0.25">
      <c r="A168" s="96"/>
      <c r="B168" s="67"/>
      <c r="C168" s="124"/>
      <c r="D168" s="125"/>
      <c r="E168" s="125"/>
      <c r="F168" s="68"/>
    </row>
    <row r="169" spans="1:6" x14ac:dyDescent="0.2">
      <c r="C169" s="109" t="s">
        <v>206</v>
      </c>
    </row>
    <row r="170" spans="1:6" ht="15" x14ac:dyDescent="0.2">
      <c r="A170" s="84" t="s">
        <v>76</v>
      </c>
      <c r="B170" s="128" t="s">
        <v>209</v>
      </c>
      <c r="C170" s="128"/>
    </row>
    <row r="171" spans="1:6" ht="15" x14ac:dyDescent="0.2">
      <c r="A171" s="84" t="s">
        <v>77</v>
      </c>
      <c r="B171" s="128" t="s">
        <v>210</v>
      </c>
      <c r="C171" s="128"/>
    </row>
    <row r="172" spans="1:6" ht="15" x14ac:dyDescent="0.2">
      <c r="A172" s="84"/>
      <c r="B172" s="109"/>
      <c r="C172" s="109"/>
    </row>
    <row r="173" spans="1:6" x14ac:dyDescent="0.2">
      <c r="A173" s="3"/>
      <c r="B173" s="3"/>
    </row>
    <row r="174" spans="1:6" x14ac:dyDescent="0.2">
      <c r="A174" s="3"/>
      <c r="B174" s="3"/>
    </row>
    <row r="176" spans="1:6" x14ac:dyDescent="0.2">
      <c r="C176" s="120" t="s">
        <v>64</v>
      </c>
    </row>
    <row r="177" spans="4:4" x14ac:dyDescent="0.2">
      <c r="D177" s="3" t="s">
        <v>65</v>
      </c>
    </row>
    <row r="178" spans="4:4" x14ac:dyDescent="0.2">
      <c r="D178" s="3" t="s">
        <v>87</v>
      </c>
    </row>
  </sheetData>
  <mergeCells count="23">
    <mergeCell ref="D1:E1"/>
    <mergeCell ref="F85:F86"/>
    <mergeCell ref="D99:E99"/>
    <mergeCell ref="F28:F32"/>
    <mergeCell ref="D53:E53"/>
    <mergeCell ref="F58:F60"/>
    <mergeCell ref="F64:F65"/>
    <mergeCell ref="F151:F152"/>
    <mergeCell ref="B170:C170"/>
    <mergeCell ref="B171:C171"/>
    <mergeCell ref="F7:F25"/>
    <mergeCell ref="F34:F35"/>
    <mergeCell ref="F157:F158"/>
    <mergeCell ref="F159:F160"/>
    <mergeCell ref="F161:F162"/>
    <mergeCell ref="F104:F109"/>
    <mergeCell ref="F116:F117"/>
    <mergeCell ref="F119:F121"/>
    <mergeCell ref="F128:F129"/>
    <mergeCell ref="D147:E147"/>
    <mergeCell ref="F71:F74"/>
    <mergeCell ref="F77:F78"/>
    <mergeCell ref="F82:F83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Šćuka</dc:creator>
  <cp:lastModifiedBy>Igor</cp:lastModifiedBy>
  <cp:lastPrinted>2024-01-08T12:15:54Z</cp:lastPrinted>
  <dcterms:created xsi:type="dcterms:W3CDTF">2014-07-24T07:22:30Z</dcterms:created>
  <dcterms:modified xsi:type="dcterms:W3CDTF">2024-01-08T12:16:14Z</dcterms:modified>
</cp:coreProperties>
</file>