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Š Sibinj\Financijski izvještaji\Fin plan BPŽ 2013-2025\FIN PLAN 2025 BPŽ\"/>
    </mc:Choice>
  </mc:AlternateContent>
  <bookViews>
    <workbookView xWindow="0" yWindow="0" windowWidth="19440" windowHeight="12300" tabRatio="900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0" l="1"/>
  <c r="J29" i="10"/>
  <c r="F18" i="7" l="1"/>
  <c r="G18" i="7"/>
  <c r="H18" i="7"/>
  <c r="I18" i="7"/>
  <c r="F12" i="7"/>
  <c r="G12" i="7"/>
  <c r="H12" i="7"/>
  <c r="I12" i="7"/>
  <c r="E12" i="7"/>
  <c r="E18" i="7"/>
  <c r="C16" i="5" l="1"/>
  <c r="C10" i="5" s="1"/>
  <c r="D16" i="5"/>
  <c r="D10" i="5" s="1"/>
  <c r="E16" i="5"/>
  <c r="E10" i="5" s="1"/>
  <c r="F16" i="5"/>
  <c r="F10" i="5" s="1"/>
  <c r="B16" i="5"/>
  <c r="B10" i="5"/>
  <c r="C38" i="8"/>
  <c r="D38" i="8"/>
  <c r="E38" i="8"/>
  <c r="F38" i="8"/>
  <c r="C40" i="8"/>
  <c r="D40" i="8"/>
  <c r="E40" i="8"/>
  <c r="F40" i="8"/>
  <c r="C43" i="8"/>
  <c r="D43" i="8"/>
  <c r="E43" i="8"/>
  <c r="F43" i="8"/>
  <c r="C47" i="8"/>
  <c r="D47" i="8"/>
  <c r="E47" i="8"/>
  <c r="F47" i="8"/>
  <c r="C53" i="8"/>
  <c r="D53" i="8"/>
  <c r="E53" i="8"/>
  <c r="F53" i="8"/>
  <c r="C56" i="8"/>
  <c r="D56" i="8"/>
  <c r="E56" i="8"/>
  <c r="F56" i="8"/>
  <c r="B56" i="8"/>
  <c r="B53" i="8"/>
  <c r="B47" i="8"/>
  <c r="B43" i="8"/>
  <c r="B40" i="8"/>
  <c r="B38" i="8"/>
  <c r="C11" i="8"/>
  <c r="D11" i="8"/>
  <c r="E11" i="8"/>
  <c r="F11" i="8"/>
  <c r="C13" i="8"/>
  <c r="D13" i="8"/>
  <c r="E13" i="8"/>
  <c r="F13" i="8"/>
  <c r="C15" i="8"/>
  <c r="D15" i="8"/>
  <c r="E15" i="8"/>
  <c r="F15" i="8"/>
  <c r="C18" i="8"/>
  <c r="D18" i="8"/>
  <c r="E18" i="8"/>
  <c r="F18" i="8"/>
  <c r="C23" i="8"/>
  <c r="C10" i="8" s="1"/>
  <c r="D23" i="8"/>
  <c r="E23" i="8"/>
  <c r="F23" i="8"/>
  <c r="C25" i="8"/>
  <c r="D25" i="8"/>
  <c r="E25" i="8"/>
  <c r="F25" i="8"/>
  <c r="C27" i="8"/>
  <c r="D27" i="8"/>
  <c r="E27" i="8"/>
  <c r="F27" i="8"/>
  <c r="B11" i="8"/>
  <c r="B27" i="8"/>
  <c r="B25" i="8"/>
  <c r="B23" i="8"/>
  <c r="B18" i="8"/>
  <c r="B15" i="8"/>
  <c r="B13" i="8"/>
  <c r="G29" i="3"/>
  <c r="G28" i="3" s="1"/>
  <c r="F18" i="3"/>
  <c r="F11" i="3"/>
  <c r="E18" i="3"/>
  <c r="G18" i="3"/>
  <c r="H18" i="3"/>
  <c r="D18" i="3"/>
  <c r="E34" i="3"/>
  <c r="F34" i="3"/>
  <c r="G34" i="3"/>
  <c r="H34" i="3"/>
  <c r="E29" i="3"/>
  <c r="E28" i="3" s="1"/>
  <c r="F29" i="3"/>
  <c r="F28" i="3" s="1"/>
  <c r="H29" i="3"/>
  <c r="H28" i="3" s="1"/>
  <c r="D34" i="3"/>
  <c r="D28" i="3" s="1"/>
  <c r="D29" i="3"/>
  <c r="E11" i="3"/>
  <c r="G11" i="3"/>
  <c r="G10" i="3" s="1"/>
  <c r="H11" i="3"/>
  <c r="D10" i="3"/>
  <c r="D11" i="3"/>
  <c r="G11" i="10"/>
  <c r="F37" i="8" l="1"/>
  <c r="E37" i="8"/>
  <c r="D37" i="8"/>
  <c r="F10" i="8"/>
  <c r="E10" i="8"/>
  <c r="D10" i="8"/>
  <c r="C37" i="8"/>
  <c r="B37" i="8"/>
  <c r="B10" i="8"/>
  <c r="F10" i="3"/>
  <c r="E10" i="3"/>
  <c r="H10" i="3"/>
  <c r="G8" i="10"/>
  <c r="I8" i="10" l="1"/>
  <c r="J8" i="10"/>
  <c r="I11" i="10" l="1"/>
  <c r="I14" i="10" s="1"/>
  <c r="J11" i="10"/>
  <c r="J14" i="10" s="1"/>
  <c r="F37" i="10"/>
  <c r="J21" i="10"/>
  <c r="I21" i="10"/>
  <c r="H21" i="10"/>
  <c r="G21" i="10"/>
  <c r="F21" i="10"/>
  <c r="H11" i="10"/>
  <c r="F11" i="10"/>
  <c r="H8" i="10"/>
  <c r="F8" i="10"/>
  <c r="G14" i="10" l="1"/>
  <c r="G22" i="10" s="1"/>
  <c r="G28" i="10" s="1"/>
  <c r="G29" i="10" s="1"/>
  <c r="F14" i="10"/>
  <c r="F22" i="10" s="1"/>
  <c r="F28" i="10" s="1"/>
  <c r="F29" i="10" s="1"/>
  <c r="H14" i="10"/>
  <c r="I22" i="10"/>
  <c r="J22" i="10"/>
  <c r="H22" i="10" l="1"/>
  <c r="G37" i="10"/>
  <c r="H34" i="10" l="1"/>
  <c r="H35" i="10" s="1"/>
  <c r="H37" i="10" s="1"/>
  <c r="I34" i="10" s="1"/>
  <c r="I37" i="10" s="1"/>
  <c r="J34" i="10" l="1"/>
  <c r="J37" i="10" s="1"/>
</calcChain>
</file>

<file path=xl/sharedStrings.xml><?xml version="1.0" encoding="utf-8"?>
<sst xmlns="http://schemas.openxmlformats.org/spreadsheetml/2006/main" count="256" uniqueCount="127">
  <si>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</si>
  <si>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</si>
  <si>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</si>
  <si>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</si>
  <si>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</si>
  <si>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</si>
  <si>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</si>
  <si>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</si>
  <si>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</si>
  <si>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</si>
  <si>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</si>
  <si>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</si>
  <si>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</si>
  <si>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</si>
  <si>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</si>
  <si>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</si>
  <si>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</si>
  <si>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</si>
  <si>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</si>
  <si>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</si>
  <si>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</si>
  <si>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</si>
  <si>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</si>
  <si>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</si>
  <si>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</si>
  <si>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</si>
  <si>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</si>
  <si>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</si>
  <si>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</si>
  <si>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</si>
  <si>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PROGRAM xxxx</t>
  </si>
  <si>
    <t>NAZIV PROGRAMA</t>
  </si>
  <si>
    <t>Aktivnost Axxxxxx</t>
  </si>
  <si>
    <t>NAZIV AKTIVNOSTI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</si>
  <si>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</si>
  <si>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</si>
  <si>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</si>
  <si>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</si>
  <si>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</si>
  <si>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</si>
  <si>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</si>
  <si>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</si>
  <si>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</si>
  <si>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</si>
  <si>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</si>
  <si>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</si>
  <si>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</si>
  <si>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</si>
  <si>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</si>
  <si>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</si>
  <si>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</si>
  <si>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</si>
  <si>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</si>
  <si>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</si>
  <si>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</si>
  <si>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</si>
  <si>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</si>
  <si>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</si>
  <si>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</si>
  <si>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</si>
  <si>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</si>
  <si>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</si>
  <si>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</si>
  <si>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</si>
  <si>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</si>
  <si>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</si>
  <si>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</si>
  <si>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</si>
  <si>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</si>
  <si>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</si>
  <si>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</si>
  <si>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</si>
  <si>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</si>
  <si>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</si>
  <si>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</si>
  <si>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</si>
  <si>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</si>
  <si>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</si>
  <si>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</si>
  <si>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</si>
  <si>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</si>
  <si>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</si>
  <si>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po posebnim propisima</t>
  </si>
  <si>
    <t>Ostali prihodi</t>
  </si>
  <si>
    <t>Financijski rashodi</t>
  </si>
  <si>
    <t xml:space="preserve">  11 Opći prihodi i primici BPŽ</t>
  </si>
  <si>
    <t xml:space="preserve">  42 Prihodi za posebne namjene</t>
  </si>
  <si>
    <t xml:space="preserve">  51 BPŽ pomoći</t>
  </si>
  <si>
    <t xml:space="preserve">  53 Pomoći</t>
  </si>
  <si>
    <t>6 Donacije</t>
  </si>
  <si>
    <t xml:space="preserve">  62 Donacije</t>
  </si>
  <si>
    <t>7 Prihodi od prodaje nefinancijske imovine</t>
  </si>
  <si>
    <t xml:space="preserve">  72 Prihodi od prodaje nefinancijske imovine</t>
  </si>
  <si>
    <t xml:space="preserve">  53 Pomoći MZO-a za plaće</t>
  </si>
  <si>
    <t>09 Obrazovanje</t>
  </si>
  <si>
    <t>091 Predškolsko i osnovno orazovanje</t>
  </si>
  <si>
    <t>096 Dodatne usluge u obrazovanju</t>
  </si>
  <si>
    <t>Ostali rashodi</t>
  </si>
  <si>
    <t xml:space="preserve">PROGRAM </t>
  </si>
  <si>
    <t>A578045</t>
  </si>
  <si>
    <t>5.3. Pomoći / Proračun RH</t>
  </si>
  <si>
    <t>93 Vlastiti prihodi - višak</t>
  </si>
  <si>
    <t>94 Prihodi za posebne namjene - višak</t>
  </si>
  <si>
    <t>95 Pomoći - višak</t>
  </si>
  <si>
    <t>96 Donacije - višak</t>
  </si>
  <si>
    <t>9 Vlastiti izvori - rezultat</t>
  </si>
  <si>
    <t xml:space="preserve">  93 Vlastiti prihodi- višak</t>
  </si>
  <si>
    <t xml:space="preserve">  94 Prihodi za posebne namjene - višak</t>
  </si>
  <si>
    <t xml:space="preserve">  95 Pomoći- višak</t>
  </si>
  <si>
    <t xml:space="preserve">  62 Donacije- višak</t>
  </si>
  <si>
    <t>Sufinanciranje nastavnih materijala i opreme za učenike osnovnih i srednjih škola / školski udžbenici</t>
  </si>
  <si>
    <t>Vlasti izvori - višak prihoda poslovanja</t>
  </si>
  <si>
    <t>Vlastiti prihodi - višak</t>
  </si>
  <si>
    <t>Prihodi za posebne namjene - višak</t>
  </si>
  <si>
    <t>Pomoći - višak</t>
  </si>
  <si>
    <t>Donacije - višak</t>
  </si>
  <si>
    <t>FINANCIJSKI PLAN PRORAČUNSKOG KORISNIKA JEDINICE LOKALNE I PODRUČNE (REGIONALNE) SAMOUPRAVE 
ZA 2025. I PROJEKCIJA ZA 2026. I 2027. GODINU</t>
  </si>
  <si>
    <t>Izvršenje 2023.</t>
  </si>
  <si>
    <t>Plan 2024.</t>
  </si>
  <si>
    <t>Plan za 2025.</t>
  </si>
  <si>
    <t>Projekcija 
za 2027.</t>
  </si>
  <si>
    <t>Izvršenje 2023.*</t>
  </si>
  <si>
    <t>Proračun za 2025.</t>
  </si>
  <si>
    <t>Projekcija proračuna
za 2027.</t>
  </si>
  <si>
    <t xml:space="preserve">* Napomena: </t>
  </si>
  <si>
    <t>KLASA: 400-02/24-01/02</t>
  </si>
  <si>
    <t>URBROJ: 2178/08-01/24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</si>
</sst>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1" fillId="2" borderId="3" xfId="0" quotePrefix="1" applyFont="1" applyFill="1" applyBorder="1" applyAlignment="1">
      <alignment horizontal="left" vertical="center"/>
    </xf>
    <xf numFmtId="0" fontId="2" fillId="2" borderId="3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1" fillId="2" borderId="3" xfId="0" applyNumberFormat="1" applyFont="1" applyFill="1" applyBorder="1" applyAlignment="1" applyProtection="1">
      <alignment vertical="center" wrapText="1"/>
    </xf>
    <xf numFmtId="0" fontId="3" fillId="3" borderId="1" xfId="0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 applyProtection="1">
      <alignment horizontal="left" vertical="center" wrapText="1"/>
    </xf>
    <xf numFmtId="3" fontId="3" fillId="4" borderId="1" xfId="0" quotePrefix="1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 applyProtection="1">
      <alignment horizontal="right" wrapText="1"/>
    </xf>
    <xf numFmtId="3" fontId="3" fillId="3" borderId="1" xfId="0" quotePrefix="1" applyNumberFormat="1" applyFont="1" applyFill="1" applyBorder="1" applyAlignment="1">
      <alignment horizontal="right"/>
    </xf>
    <xf numFmtId="3" fontId="3" fillId="3" borderId="3" xfId="0" quotePrefix="1" applyNumberFormat="1" applyFont="1" applyFill="1" applyBorder="1" applyAlignment="1">
      <alignment horizontal="right"/>
    </xf>
    <xf numFmtId="0" fontId="5" fillId="0" borderId="0" xfId="0" applyFont="1" applyAlignment="1">
      <alignment wrapText="1"/>
    </xf>
    <xf numFmtId="0" fontId="6" fillId="0" borderId="0" xfId="0" quotePrefix="1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3" fillId="0" borderId="1" xfId="0" quotePrefix="1" applyFont="1" applyBorder="1" applyAlignment="1">
      <alignment horizontal="left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Font="1" applyBorder="1" applyAlignment="1">
      <alignment horizontal="center" wrapText="1"/>
    </xf>
    <xf numFmtId="0" fontId="3" fillId="0" borderId="2" xfId="0" quotePrefix="1" applyNumberFormat="1" applyFont="1" applyFill="1" applyBorder="1" applyAlignment="1" applyProtection="1">
      <alignment horizontal="left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quotePrefix="1" applyFont="1" applyFill="1" applyBorder="1" applyAlignment="1">
      <alignment horizontal="left" vertical="center" wrapText="1"/>
    </xf>
    <xf numFmtId="3" fontId="3" fillId="0" borderId="4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 applyProtection="1">
      <alignment horizontal="center" vertical="center" wrapText="1"/>
    </xf>
    <xf numFmtId="3" fontId="1" fillId="2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3" xfId="0" applyNumberFormat="1" applyFont="1" applyFill="1" applyBorder="1" applyAlignment="1" applyProtection="1">
      <alignment horizontal="right" wrapText="1"/>
    </xf>
    <xf numFmtId="0" fontId="5" fillId="0" borderId="0" xfId="0" applyFont="1"/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10" fillId="0" borderId="0" xfId="0" applyFont="1"/>
    <xf numFmtId="3" fontId="3" fillId="2" borderId="3" xfId="0" applyNumberFormat="1" applyFont="1" applyFill="1" applyBorder="1" applyAlignment="1">
      <alignment horizontal="right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3" fontId="1" fillId="2" borderId="3" xfId="0" applyNumberFormat="1" applyFont="1" applyFill="1" applyBorder="1" applyAlignment="1" applyProtection="1">
      <alignment horizontal="right" wrapText="1"/>
    </xf>
    <xf numFmtId="0" fontId="3" fillId="0" borderId="1" xfId="0" quotePrefix="1" applyFont="1" applyBorder="1" applyAlignment="1">
      <alignment horizontal="lef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1" fillId="3" borderId="2" xfId="0" applyNumberFormat="1" applyFont="1" applyFill="1" applyBorder="1" applyAlignment="1" applyProtection="1">
      <alignment vertical="center" wrapText="1"/>
    </xf>
    <xf numFmtId="0" fontId="1" fillId="3" borderId="2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vertical="center" wrapText="1"/>
    </xf>
    <xf numFmtId="0" fontId="3" fillId="0" borderId="1" xfId="0" quotePrefix="1" applyFont="1" applyFill="1" applyBorder="1" applyAlignment="1">
      <alignment horizontal="left" vertical="center"/>
    </xf>
    <xf numFmtId="0" fontId="3" fillId="0" borderId="1" xfId="0" quotePrefix="1" applyNumberFormat="1" applyFont="1" applyFill="1" applyBorder="1" applyAlignment="1" applyProtection="1">
      <alignment horizontal="left" vertical="center" wrapText="1"/>
    </xf>
    <xf numFmtId="0" fontId="3" fillId="3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3" fillId="3" borderId="2" xfId="0" applyNumberFormat="1" applyFont="1" applyFill="1" applyBorder="1" applyAlignment="1" applyProtection="1">
      <alignment horizontal="left" vertical="center" wrapText="1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 indent="1"/>
    </xf>
    <xf numFmtId="0" fontId="1" fillId="2" borderId="2" xfId="0" applyNumberFormat="1" applyFont="1" applyFill="1" applyBorder="1" applyAlignment="1" applyProtection="1">
      <alignment horizontal="left" vertical="center" wrapText="1" indent="1"/>
    </xf>
    <xf numFmtId="0" fontId="1" fillId="2" borderId="4" xfId="0" applyNumberFormat="1" applyFont="1" applyFill="1" applyBorder="1" applyAlignment="1" applyProtection="1">
      <alignment horizontal="left" vertical="center" wrapText="1" inden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selection activeCell="I9" sqref="I9"/>
    </sheetView>
  </sheetViews>
  <sheetFormatPr defaultRowHeight="15" x14ac:dyDescent="0.25"/>
  <cols>
    <col min="1" max="4" width="9.140625" style="37"/>
    <col min="5" max="10" width="25.28515625" style="37" customWidth="1"/>
    <col min="11" max="16384" width="9.140625" style="37"/>
  </cols>
  <sheetData>
    <row r="1" spans="1:10" ht="42" customHeight="1" x14ac:dyDescent="0.25">
      <c r="A1" s="63" t="s">
        <v>116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8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 x14ac:dyDescent="0.25">
      <c r="A3" s="63" t="s">
        <v>24</v>
      </c>
      <c r="B3" s="63"/>
      <c r="C3" s="63"/>
      <c r="D3" s="63"/>
      <c r="E3" s="63"/>
      <c r="F3" s="63"/>
      <c r="G3" s="63"/>
      <c r="H3" s="63"/>
      <c r="I3" s="64"/>
      <c r="J3" s="64"/>
    </row>
    <row r="4" spans="1:10" ht="18" x14ac:dyDescent="0.25">
      <c r="A4" s="38"/>
      <c r="B4" s="38"/>
      <c r="C4" s="38"/>
      <c r="D4" s="38"/>
      <c r="E4" s="38"/>
      <c r="F4" s="38"/>
      <c r="G4" s="38"/>
      <c r="H4" s="38"/>
      <c r="I4" s="39"/>
      <c r="J4" s="39"/>
    </row>
    <row r="5" spans="1:10" ht="15.75" x14ac:dyDescent="0.25">
      <c r="A5" s="63" t="s">
        <v>38</v>
      </c>
      <c r="B5" s="65"/>
      <c r="C5" s="65"/>
      <c r="D5" s="65"/>
      <c r="E5" s="65"/>
      <c r="F5" s="65"/>
      <c r="G5" s="65"/>
      <c r="H5" s="65"/>
      <c r="I5" s="65"/>
      <c r="J5" s="65"/>
    </row>
    <row r="6" spans="1:10" ht="18" x14ac:dyDescent="0.25">
      <c r="A6" s="40"/>
      <c r="B6" s="41"/>
      <c r="C6" s="41"/>
      <c r="D6" s="41"/>
      <c r="E6" s="42"/>
      <c r="F6" s="43"/>
      <c r="G6" s="43"/>
      <c r="H6" s="43"/>
      <c r="I6" s="43"/>
      <c r="J6" s="44" t="s">
        <v>46</v>
      </c>
    </row>
    <row r="7" spans="1:10" ht="25.5" x14ac:dyDescent="0.25">
      <c r="A7" s="22"/>
      <c r="B7" s="23"/>
      <c r="C7" s="23"/>
      <c r="D7" s="24"/>
      <c r="E7" s="25"/>
      <c r="F7" s="26" t="s">
        <v>121</v>
      </c>
      <c r="G7" s="26" t="s">
        <v>118</v>
      </c>
      <c r="H7" s="26" t="s">
        <v>122</v>
      </c>
      <c r="I7" s="26" t="s">
        <v>53</v>
      </c>
      <c r="J7" s="26" t="s">
        <v>123</v>
      </c>
    </row>
    <row r="8" spans="1:10" x14ac:dyDescent="0.25">
      <c r="A8" s="66" t="s">
        <v>0</v>
      </c>
      <c r="B8" s="67"/>
      <c r="C8" s="67"/>
      <c r="D8" s="67"/>
      <c r="E8" s="68"/>
      <c r="F8" s="45">
        <f>F9+F10</f>
        <v>2207407.09</v>
      </c>
      <c r="G8" s="45">
        <f t="shared" ref="G8:H8" si="0">G9+G10</f>
        <v>2548904</v>
      </c>
      <c r="H8" s="45">
        <f t="shared" si="0"/>
        <v>2815955.45</v>
      </c>
      <c r="I8" s="45">
        <f t="shared" ref="I8:J8" si="1">I9+I10</f>
        <v>2624205.4500000002</v>
      </c>
      <c r="J8" s="45">
        <f t="shared" si="1"/>
        <v>2624205.4500000002</v>
      </c>
    </row>
    <row r="9" spans="1:10" x14ac:dyDescent="0.25">
      <c r="A9" s="69" t="s">
        <v>47</v>
      </c>
      <c r="B9" s="70"/>
      <c r="C9" s="70"/>
      <c r="D9" s="70"/>
      <c r="E9" s="62"/>
      <c r="F9" s="46">
        <v>2207407.09</v>
      </c>
      <c r="G9" s="46">
        <v>2548904</v>
      </c>
      <c r="H9" s="46">
        <v>2815955.45</v>
      </c>
      <c r="I9" s="46">
        <v>2624205.4500000002</v>
      </c>
      <c r="J9" s="46">
        <v>2624205.4500000002</v>
      </c>
    </row>
    <row r="10" spans="1:10" x14ac:dyDescent="0.25">
      <c r="A10" s="71" t="s">
        <v>48</v>
      </c>
      <c r="B10" s="62"/>
      <c r="C10" s="62"/>
      <c r="D10" s="62"/>
      <c r="E10" s="62"/>
      <c r="F10" s="46">
        <v>0</v>
      </c>
      <c r="G10" s="46">
        <v>0</v>
      </c>
      <c r="H10" s="46">
        <v>0</v>
      </c>
      <c r="I10" s="46">
        <v>0</v>
      </c>
      <c r="J10" s="46">
        <v>0</v>
      </c>
    </row>
    <row r="11" spans="1:10" x14ac:dyDescent="0.25">
      <c r="A11" s="12" t="s">
        <v>1</v>
      </c>
      <c r="B11" s="35"/>
      <c r="C11" s="35"/>
      <c r="D11" s="35"/>
      <c r="E11" s="35"/>
      <c r="F11" s="45">
        <f>F12+F13</f>
        <v>2210941.19</v>
      </c>
      <c r="G11" s="45">
        <f t="shared" ref="G11:H11" si="2">G12+G13</f>
        <v>2520005.0699999998</v>
      </c>
      <c r="H11" s="45">
        <f t="shared" si="2"/>
        <v>2826355.45</v>
      </c>
      <c r="I11" s="45">
        <f t="shared" ref="I11:J11" si="3">I12+I13</f>
        <v>2624205.4500000002</v>
      </c>
      <c r="J11" s="45">
        <f t="shared" si="3"/>
        <v>2624205.4500000002</v>
      </c>
    </row>
    <row r="12" spans="1:10" x14ac:dyDescent="0.25">
      <c r="A12" s="72" t="s">
        <v>49</v>
      </c>
      <c r="B12" s="70"/>
      <c r="C12" s="70"/>
      <c r="D12" s="70"/>
      <c r="E12" s="70"/>
      <c r="F12" s="46">
        <v>2058055.95</v>
      </c>
      <c r="G12" s="46">
        <v>2473032.0699999998</v>
      </c>
      <c r="H12" s="46">
        <v>2789155.45</v>
      </c>
      <c r="I12" s="46">
        <v>2589905.4500000002</v>
      </c>
      <c r="J12" s="46">
        <v>2589905.4500000002</v>
      </c>
    </row>
    <row r="13" spans="1:10" x14ac:dyDescent="0.25">
      <c r="A13" s="61" t="s">
        <v>50</v>
      </c>
      <c r="B13" s="62"/>
      <c r="C13" s="62"/>
      <c r="D13" s="62"/>
      <c r="E13" s="62"/>
      <c r="F13" s="47">
        <v>152885.24</v>
      </c>
      <c r="G13" s="47">
        <v>46973</v>
      </c>
      <c r="H13" s="47">
        <v>37200</v>
      </c>
      <c r="I13" s="47">
        <v>34300</v>
      </c>
      <c r="J13" s="47">
        <v>34300</v>
      </c>
    </row>
    <row r="14" spans="1:10" x14ac:dyDescent="0.25">
      <c r="A14" s="73" t="s">
        <v>74</v>
      </c>
      <c r="B14" s="67"/>
      <c r="C14" s="67"/>
      <c r="D14" s="67"/>
      <c r="E14" s="67"/>
      <c r="F14" s="45">
        <f>F8-F11</f>
        <v>-3534.1000000000931</v>
      </c>
      <c r="G14" s="45">
        <f t="shared" ref="G14:H14" si="4">G8-G11</f>
        <v>28898.930000000168</v>
      </c>
      <c r="H14" s="45">
        <f t="shared" si="4"/>
        <v>-10400</v>
      </c>
      <c r="I14" s="45">
        <f t="shared" ref="I14:J14" si="5">I8-I11</f>
        <v>0</v>
      </c>
      <c r="J14" s="45">
        <f t="shared" si="5"/>
        <v>0</v>
      </c>
    </row>
    <row r="15" spans="1:10" ht="18" x14ac:dyDescent="0.25">
      <c r="A15" s="38"/>
      <c r="B15" s="20"/>
      <c r="C15" s="20"/>
      <c r="D15" s="20"/>
      <c r="E15" s="20"/>
      <c r="F15" s="20"/>
      <c r="G15" s="20"/>
      <c r="H15" s="21"/>
      <c r="I15" s="21"/>
      <c r="J15" s="21"/>
    </row>
    <row r="16" spans="1:10" ht="15.75" x14ac:dyDescent="0.25">
      <c r="A16" s="63" t="s">
        <v>39</v>
      </c>
      <c r="B16" s="65"/>
      <c r="C16" s="65"/>
      <c r="D16" s="65"/>
      <c r="E16" s="65"/>
      <c r="F16" s="65"/>
      <c r="G16" s="65"/>
      <c r="H16" s="65"/>
      <c r="I16" s="65"/>
      <c r="J16" s="65"/>
    </row>
    <row r="17" spans="1:10" ht="18" x14ac:dyDescent="0.25">
      <c r="A17" s="38"/>
      <c r="B17" s="20"/>
      <c r="C17" s="20"/>
      <c r="D17" s="20"/>
      <c r="E17" s="20"/>
      <c r="F17" s="20"/>
      <c r="G17" s="20"/>
      <c r="H17" s="21"/>
      <c r="I17" s="21"/>
      <c r="J17" s="21"/>
    </row>
    <row r="18" spans="1:10" ht="25.5" x14ac:dyDescent="0.25">
      <c r="A18" s="22"/>
      <c r="B18" s="23"/>
      <c r="C18" s="23"/>
      <c r="D18" s="24"/>
      <c r="E18" s="25"/>
      <c r="F18" s="26" t="s">
        <v>121</v>
      </c>
      <c r="G18" s="26" t="s">
        <v>118</v>
      </c>
      <c r="H18" s="26" t="s">
        <v>122</v>
      </c>
      <c r="I18" s="26" t="s">
        <v>53</v>
      </c>
      <c r="J18" s="26" t="s">
        <v>123</v>
      </c>
    </row>
    <row r="19" spans="1:10" x14ac:dyDescent="0.25">
      <c r="A19" s="61" t="s">
        <v>51</v>
      </c>
      <c r="B19" s="62"/>
      <c r="C19" s="62"/>
      <c r="D19" s="62"/>
      <c r="E19" s="62"/>
      <c r="F19" s="47">
        <v>0</v>
      </c>
      <c r="G19" s="47">
        <v>0</v>
      </c>
      <c r="H19" s="47">
        <v>0</v>
      </c>
      <c r="I19" s="47">
        <v>0</v>
      </c>
      <c r="J19" s="48">
        <v>0</v>
      </c>
    </row>
    <row r="20" spans="1:10" x14ac:dyDescent="0.25">
      <c r="A20" s="61" t="s">
        <v>52</v>
      </c>
      <c r="B20" s="62"/>
      <c r="C20" s="62"/>
      <c r="D20" s="62"/>
      <c r="E20" s="62"/>
      <c r="F20" s="47">
        <v>0</v>
      </c>
      <c r="G20" s="47">
        <v>0</v>
      </c>
      <c r="H20" s="47">
        <v>0</v>
      </c>
      <c r="I20" s="47">
        <v>0</v>
      </c>
      <c r="J20" s="48">
        <v>0</v>
      </c>
    </row>
    <row r="21" spans="1:10" x14ac:dyDescent="0.25">
      <c r="A21" s="73" t="s">
        <v>2</v>
      </c>
      <c r="B21" s="67"/>
      <c r="C21" s="67"/>
      <c r="D21" s="67"/>
      <c r="E21" s="67"/>
      <c r="F21" s="45">
        <f>F19-F20</f>
        <v>0</v>
      </c>
      <c r="G21" s="45">
        <f t="shared" ref="G21:J21" si="6">G19-G20</f>
        <v>0</v>
      </c>
      <c r="H21" s="45">
        <f t="shared" si="6"/>
        <v>0</v>
      </c>
      <c r="I21" s="45">
        <f t="shared" si="6"/>
        <v>0</v>
      </c>
      <c r="J21" s="45">
        <f t="shared" si="6"/>
        <v>0</v>
      </c>
    </row>
    <row r="22" spans="1:10" x14ac:dyDescent="0.25">
      <c r="A22" s="73" t="s">
        <v>75</v>
      </c>
      <c r="B22" s="67"/>
      <c r="C22" s="67"/>
      <c r="D22" s="67"/>
      <c r="E22" s="67"/>
      <c r="F22" s="45">
        <f>F14+F21</f>
        <v>-3534.1000000000931</v>
      </c>
      <c r="G22" s="45">
        <f t="shared" ref="G22:J22" si="7">G14+G21</f>
        <v>28898.930000000168</v>
      </c>
      <c r="H22" s="45">
        <f t="shared" si="7"/>
        <v>-10400</v>
      </c>
      <c r="I22" s="45">
        <f t="shared" si="7"/>
        <v>0</v>
      </c>
      <c r="J22" s="45">
        <f t="shared" si="7"/>
        <v>0</v>
      </c>
    </row>
    <row r="23" spans="1:10" ht="18" x14ac:dyDescent="0.25">
      <c r="A23" s="19"/>
      <c r="B23" s="20"/>
      <c r="C23" s="20"/>
      <c r="D23" s="20"/>
      <c r="E23" s="20"/>
      <c r="F23" s="20"/>
      <c r="G23" s="20"/>
      <c r="H23" s="21"/>
      <c r="I23" s="21"/>
      <c r="J23" s="21"/>
    </row>
    <row r="24" spans="1:10" ht="15.75" x14ac:dyDescent="0.25">
      <c r="A24" s="63" t="s">
        <v>76</v>
      </c>
      <c r="B24" s="65"/>
      <c r="C24" s="65"/>
      <c r="D24" s="65"/>
      <c r="E24" s="65"/>
      <c r="F24" s="65"/>
      <c r="G24" s="65"/>
      <c r="H24" s="65"/>
      <c r="I24" s="65"/>
      <c r="J24" s="65"/>
    </row>
    <row r="25" spans="1:10" ht="15.75" x14ac:dyDescent="0.25">
      <c r="A25" s="36"/>
      <c r="B25" s="18"/>
      <c r="C25" s="18"/>
      <c r="D25" s="18"/>
      <c r="E25" s="18"/>
      <c r="F25" s="18"/>
      <c r="G25" s="18"/>
      <c r="H25" s="18"/>
      <c r="I25" s="18"/>
      <c r="J25" s="18"/>
    </row>
    <row r="26" spans="1:10" ht="25.5" x14ac:dyDescent="0.25">
      <c r="A26" s="22"/>
      <c r="B26" s="23"/>
      <c r="C26" s="23"/>
      <c r="D26" s="24"/>
      <c r="E26" s="25"/>
      <c r="F26" s="26" t="s">
        <v>121</v>
      </c>
      <c r="G26" s="26" t="s">
        <v>118</v>
      </c>
      <c r="H26" s="26" t="s">
        <v>122</v>
      </c>
      <c r="I26" s="26" t="s">
        <v>53</v>
      </c>
      <c r="J26" s="26" t="s">
        <v>123</v>
      </c>
    </row>
    <row r="27" spans="1:10" ht="15" customHeight="1" x14ac:dyDescent="0.25">
      <c r="A27" s="76" t="s">
        <v>77</v>
      </c>
      <c r="B27" s="77"/>
      <c r="C27" s="77"/>
      <c r="D27" s="77"/>
      <c r="E27" s="78"/>
      <c r="F27" s="14">
        <v>-14964.83</v>
      </c>
      <c r="G27" s="14">
        <v>-18498.93</v>
      </c>
      <c r="H27" s="14">
        <v>10400</v>
      </c>
      <c r="I27" s="14">
        <v>-180000</v>
      </c>
      <c r="J27" s="15">
        <v>-180000</v>
      </c>
    </row>
    <row r="28" spans="1:10" ht="15" customHeight="1" x14ac:dyDescent="0.25">
      <c r="A28" s="73" t="s">
        <v>78</v>
      </c>
      <c r="B28" s="67"/>
      <c r="C28" s="67"/>
      <c r="D28" s="67"/>
      <c r="E28" s="67"/>
      <c r="F28" s="16">
        <f>F22+F27</f>
        <v>-18498.930000000095</v>
      </c>
      <c r="G28" s="16">
        <f t="shared" ref="G28:H28" si="8">G22+G27</f>
        <v>10400.000000000167</v>
      </c>
      <c r="H28" s="16">
        <v>0</v>
      </c>
      <c r="I28" s="16">
        <v>0</v>
      </c>
      <c r="J28" s="17">
        <v>0</v>
      </c>
    </row>
    <row r="29" spans="1:10" ht="45" customHeight="1" x14ac:dyDescent="0.25">
      <c r="A29" s="66" t="s">
        <v>79</v>
      </c>
      <c r="B29" s="79"/>
      <c r="C29" s="79"/>
      <c r="D29" s="79"/>
      <c r="E29" s="80"/>
      <c r="F29" s="16">
        <f>F14+F21+F27-F28</f>
        <v>0</v>
      </c>
      <c r="G29" s="16">
        <f t="shared" ref="G29:J29" si="9">G14+G21+G27-G28</f>
        <v>0</v>
      </c>
      <c r="H29" s="16">
        <v>-180000</v>
      </c>
      <c r="I29" s="16">
        <f t="shared" si="9"/>
        <v>-180000</v>
      </c>
      <c r="J29" s="17">
        <f t="shared" si="9"/>
        <v>-180000</v>
      </c>
    </row>
    <row r="30" spans="1:10" ht="15.75" x14ac:dyDescent="0.25">
      <c r="A30" s="36"/>
      <c r="B30" s="18"/>
      <c r="C30" s="18"/>
      <c r="D30" s="18"/>
      <c r="E30" s="18"/>
      <c r="F30" s="18"/>
      <c r="G30" s="18"/>
      <c r="H30" s="18"/>
      <c r="I30" s="18"/>
      <c r="J30" s="18"/>
    </row>
    <row r="31" spans="1:10" ht="15.75" x14ac:dyDescent="0.25">
      <c r="A31" s="63" t="s">
        <v>73</v>
      </c>
      <c r="B31" s="63"/>
      <c r="C31" s="63"/>
      <c r="D31" s="63"/>
      <c r="E31" s="63"/>
      <c r="F31" s="63"/>
      <c r="G31" s="63"/>
      <c r="H31" s="63"/>
      <c r="I31" s="63"/>
      <c r="J31" s="63"/>
    </row>
    <row r="32" spans="1:10" ht="18" x14ac:dyDescent="0.25">
      <c r="A32" s="19"/>
      <c r="B32" s="20"/>
      <c r="C32" s="20"/>
      <c r="D32" s="20"/>
      <c r="E32" s="20"/>
      <c r="F32" s="20"/>
      <c r="G32" s="20"/>
      <c r="H32" s="21"/>
      <c r="I32" s="21"/>
      <c r="J32" s="21"/>
    </row>
    <row r="33" spans="1:10" ht="25.5" x14ac:dyDescent="0.25">
      <c r="A33" s="22"/>
      <c r="B33" s="23"/>
      <c r="C33" s="23"/>
      <c r="D33" s="24"/>
      <c r="E33" s="25"/>
      <c r="F33" s="26" t="s">
        <v>121</v>
      </c>
      <c r="G33" s="26" t="s">
        <v>118</v>
      </c>
      <c r="H33" s="26" t="s">
        <v>122</v>
      </c>
      <c r="I33" s="26" t="s">
        <v>53</v>
      </c>
      <c r="J33" s="26" t="s">
        <v>123</v>
      </c>
    </row>
    <row r="34" spans="1:10" x14ac:dyDescent="0.25">
      <c r="A34" s="76" t="s">
        <v>77</v>
      </c>
      <c r="B34" s="77"/>
      <c r="C34" s="77"/>
      <c r="D34" s="77"/>
      <c r="E34" s="78"/>
      <c r="F34" s="14">
        <v>0</v>
      </c>
      <c r="G34" s="14">
        <v>0</v>
      </c>
      <c r="H34" s="14">
        <f>G37</f>
        <v>0</v>
      </c>
      <c r="I34" s="14">
        <f>H37</f>
        <v>0</v>
      </c>
      <c r="J34" s="15">
        <f>I37</f>
        <v>0</v>
      </c>
    </row>
    <row r="35" spans="1:10" ht="28.5" customHeight="1" x14ac:dyDescent="0.25">
      <c r="A35" s="76" t="s">
        <v>80</v>
      </c>
      <c r="B35" s="77"/>
      <c r="C35" s="77"/>
      <c r="D35" s="77"/>
      <c r="E35" s="78"/>
      <c r="F35" s="14">
        <v>0</v>
      </c>
      <c r="G35" s="14">
        <v>0</v>
      </c>
      <c r="H35" s="14">
        <f>H34</f>
        <v>0</v>
      </c>
      <c r="I35" s="14">
        <v>0</v>
      </c>
      <c r="J35" s="15">
        <v>0</v>
      </c>
    </row>
    <row r="36" spans="1:10" x14ac:dyDescent="0.25">
      <c r="A36" s="76" t="s">
        <v>81</v>
      </c>
      <c r="B36" s="81"/>
      <c r="C36" s="81"/>
      <c r="D36" s="81"/>
      <c r="E36" s="82"/>
      <c r="F36" s="14">
        <v>0</v>
      </c>
      <c r="G36" s="14">
        <v>0</v>
      </c>
      <c r="H36" s="14">
        <v>0</v>
      </c>
      <c r="I36" s="14">
        <v>0</v>
      </c>
      <c r="J36" s="15">
        <v>0</v>
      </c>
    </row>
    <row r="37" spans="1:10" ht="15" customHeight="1" x14ac:dyDescent="0.25">
      <c r="A37" s="73" t="s">
        <v>78</v>
      </c>
      <c r="B37" s="67"/>
      <c r="C37" s="67"/>
      <c r="D37" s="67"/>
      <c r="E37" s="67"/>
      <c r="F37" s="16">
        <f>F34-F35+F36</f>
        <v>0</v>
      </c>
      <c r="G37" s="16">
        <f>G35+G36</f>
        <v>0</v>
      </c>
      <c r="H37" s="16">
        <f>H35+H36</f>
        <v>0</v>
      </c>
      <c r="I37" s="16">
        <f t="shared" ref="I37:J37" si="10">I34-I35+I36</f>
        <v>0</v>
      </c>
      <c r="J37" s="17">
        <f t="shared" si="10"/>
        <v>0</v>
      </c>
    </row>
    <row r="38" spans="1:10" ht="17.25" customHeight="1" x14ac:dyDescent="0.25"/>
    <row r="39" spans="1:10" x14ac:dyDescent="0.25">
      <c r="A39" s="74" t="s">
        <v>124</v>
      </c>
      <c r="B39" s="75"/>
      <c r="C39" s="75"/>
      <c r="D39" s="75"/>
      <c r="E39" s="75"/>
      <c r="F39" s="75"/>
      <c r="G39" s="75"/>
      <c r="H39" s="75"/>
      <c r="I39" s="75"/>
      <c r="J39" s="75"/>
    </row>
    <row r="40" spans="1:10" ht="9" customHeight="1" x14ac:dyDescent="0.25"/>
    <row r="41" spans="1:10" ht="15.75" x14ac:dyDescent="0.25">
      <c r="H41" s="49" t="s">
        <v>125</v>
      </c>
    </row>
    <row r="42" spans="1:10" ht="15.75" x14ac:dyDescent="0.25">
      <c r="H42" s="49" t="s">
        <v>126</v>
      </c>
    </row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4" workbookViewId="0">
      <selection activeCell="F13" sqref="F13"/>
    </sheetView>
  </sheetViews>
  <sheetFormatPr defaultRowHeight="15" x14ac:dyDescent="0.25"/>
  <cols>
    <col min="1" max="1" width="7.42578125" style="37" bestFit="1" customWidth="1"/>
    <col min="2" max="2" width="8.42578125" style="37" bestFit="1" customWidth="1"/>
    <col min="3" max="8" width="25.28515625" style="37" customWidth="1"/>
    <col min="9" max="16384" width="9.140625" style="37"/>
  </cols>
  <sheetData>
    <row r="1" spans="1:8" ht="42" customHeight="1" x14ac:dyDescent="0.25">
      <c r="A1" s="63" t="s">
        <v>116</v>
      </c>
      <c r="B1" s="63"/>
      <c r="C1" s="63"/>
      <c r="D1" s="63"/>
      <c r="E1" s="63"/>
      <c r="F1" s="63"/>
      <c r="G1" s="63"/>
      <c r="H1" s="63"/>
    </row>
    <row r="2" spans="1:8" ht="18" customHeight="1" x14ac:dyDescent="0.25">
      <c r="A2" s="38"/>
      <c r="B2" s="38"/>
      <c r="C2" s="38"/>
      <c r="D2" s="38"/>
      <c r="E2" s="38"/>
      <c r="F2" s="38"/>
      <c r="G2" s="38"/>
      <c r="H2" s="38"/>
    </row>
    <row r="3" spans="1:8" ht="15.75" customHeight="1" x14ac:dyDescent="0.25">
      <c r="A3" s="63" t="s">
        <v>24</v>
      </c>
      <c r="B3" s="63"/>
      <c r="C3" s="63"/>
      <c r="D3" s="63"/>
      <c r="E3" s="63"/>
      <c r="F3" s="63"/>
      <c r="G3" s="63"/>
      <c r="H3" s="63"/>
    </row>
    <row r="4" spans="1:8" ht="18" x14ac:dyDescent="0.25">
      <c r="A4" s="38"/>
      <c r="B4" s="38"/>
      <c r="C4" s="38"/>
      <c r="D4" s="38"/>
      <c r="E4" s="38"/>
      <c r="F4" s="38"/>
      <c r="G4" s="39"/>
      <c r="H4" s="39"/>
    </row>
    <row r="5" spans="1:8" ht="18" customHeight="1" x14ac:dyDescent="0.25">
      <c r="A5" s="63" t="s">
        <v>4</v>
      </c>
      <c r="B5" s="63"/>
      <c r="C5" s="63"/>
      <c r="D5" s="63"/>
      <c r="E5" s="63"/>
      <c r="F5" s="63"/>
      <c r="G5" s="63"/>
      <c r="H5" s="63"/>
    </row>
    <row r="6" spans="1:8" ht="18" x14ac:dyDescent="0.25">
      <c r="A6" s="38"/>
      <c r="B6" s="38"/>
      <c r="C6" s="38"/>
      <c r="D6" s="38"/>
      <c r="E6" s="38"/>
      <c r="F6" s="38"/>
      <c r="G6" s="39"/>
      <c r="H6" s="39"/>
    </row>
    <row r="7" spans="1:8" ht="15.75" customHeight="1" x14ac:dyDescent="0.25">
      <c r="A7" s="63" t="s">
        <v>54</v>
      </c>
      <c r="B7" s="63"/>
      <c r="C7" s="63"/>
      <c r="D7" s="63"/>
      <c r="E7" s="63"/>
      <c r="F7" s="63"/>
      <c r="G7" s="63"/>
      <c r="H7" s="63"/>
    </row>
    <row r="8" spans="1:8" ht="18" x14ac:dyDescent="0.25">
      <c r="A8" s="38"/>
      <c r="B8" s="38"/>
      <c r="C8" s="38"/>
      <c r="D8" s="38"/>
      <c r="E8" s="38"/>
      <c r="F8" s="38"/>
      <c r="G8" s="39"/>
      <c r="H8" s="39"/>
    </row>
    <row r="9" spans="1:8" ht="25.5" x14ac:dyDescent="0.25">
      <c r="A9" s="50" t="s">
        <v>5</v>
      </c>
      <c r="B9" s="51" t="s">
        <v>6</v>
      </c>
      <c r="C9" s="51" t="s">
        <v>3</v>
      </c>
      <c r="D9" s="51" t="s">
        <v>117</v>
      </c>
      <c r="E9" s="50" t="s">
        <v>118</v>
      </c>
      <c r="F9" s="50" t="s">
        <v>119</v>
      </c>
      <c r="G9" s="50" t="s">
        <v>45</v>
      </c>
      <c r="H9" s="50" t="s">
        <v>120</v>
      </c>
    </row>
    <row r="10" spans="1:8" x14ac:dyDescent="0.25">
      <c r="A10" s="52"/>
      <c r="B10" s="53"/>
      <c r="C10" s="54" t="s">
        <v>0</v>
      </c>
      <c r="D10" s="28">
        <f>D11+D16+D18</f>
        <v>2207407.09</v>
      </c>
      <c r="E10" s="28">
        <f t="shared" ref="E10:H10" si="0">E11+E16+E18</f>
        <v>2548904</v>
      </c>
      <c r="F10" s="28">
        <f t="shared" si="0"/>
        <v>2826355.45</v>
      </c>
      <c r="G10" s="28">
        <f t="shared" si="0"/>
        <v>2624205.4500000002</v>
      </c>
      <c r="H10" s="28">
        <f t="shared" si="0"/>
        <v>2624205.4500000002</v>
      </c>
    </row>
    <row r="11" spans="1:8" s="55" customFormat="1" ht="15.75" customHeight="1" x14ac:dyDescent="0.25">
      <c r="A11" s="1">
        <v>6</v>
      </c>
      <c r="B11" s="1"/>
      <c r="C11" s="1" t="s">
        <v>7</v>
      </c>
      <c r="D11" s="29">
        <f>SUM(D12:D15)</f>
        <v>2207407.09</v>
      </c>
      <c r="E11" s="29">
        <f t="shared" ref="E11:H11" si="1">SUM(E12:E15)</f>
        <v>2538504</v>
      </c>
      <c r="F11" s="29">
        <f>SUM(F12:F15)</f>
        <v>2815955.45</v>
      </c>
      <c r="G11" s="29">
        <f t="shared" si="1"/>
        <v>2624205.4500000002</v>
      </c>
      <c r="H11" s="29">
        <f t="shared" si="1"/>
        <v>2624205.4500000002</v>
      </c>
    </row>
    <row r="12" spans="1:8" ht="38.25" x14ac:dyDescent="0.25">
      <c r="A12" s="1"/>
      <c r="B12" s="6">
        <v>63</v>
      </c>
      <c r="C12" s="6" t="s">
        <v>41</v>
      </c>
      <c r="D12" s="33">
        <v>2079068.96</v>
      </c>
      <c r="E12" s="31">
        <v>2417680</v>
      </c>
      <c r="F12" s="31">
        <v>2703544.45</v>
      </c>
      <c r="G12" s="31">
        <v>2511794.4500000002</v>
      </c>
      <c r="H12" s="31">
        <v>2511794.4500000002</v>
      </c>
    </row>
    <row r="13" spans="1:8" ht="25.5" x14ac:dyDescent="0.25">
      <c r="A13" s="2"/>
      <c r="B13" s="2">
        <v>65</v>
      </c>
      <c r="C13" s="27" t="s">
        <v>82</v>
      </c>
      <c r="D13" s="33">
        <v>1029.07</v>
      </c>
      <c r="E13" s="31">
        <v>2304</v>
      </c>
      <c r="F13" s="31">
        <v>1000</v>
      </c>
      <c r="G13" s="31">
        <v>1000</v>
      </c>
      <c r="H13" s="31">
        <v>1000</v>
      </c>
    </row>
    <row r="14" spans="1:8" x14ac:dyDescent="0.25">
      <c r="A14" s="2"/>
      <c r="B14" s="2">
        <v>66</v>
      </c>
      <c r="C14" s="27" t="s">
        <v>83</v>
      </c>
      <c r="D14" s="33">
        <v>11250.78</v>
      </c>
      <c r="E14" s="31">
        <v>7509</v>
      </c>
      <c r="F14" s="31">
        <v>8350</v>
      </c>
      <c r="G14" s="31">
        <v>8350</v>
      </c>
      <c r="H14" s="31">
        <v>8350</v>
      </c>
    </row>
    <row r="15" spans="1:8" ht="38.25" x14ac:dyDescent="0.25">
      <c r="A15" s="2"/>
      <c r="B15" s="2">
        <v>67</v>
      </c>
      <c r="C15" s="6" t="s">
        <v>42</v>
      </c>
      <c r="D15" s="33">
        <v>116058.28</v>
      </c>
      <c r="E15" s="31">
        <v>111011</v>
      </c>
      <c r="F15" s="31">
        <v>103061</v>
      </c>
      <c r="G15" s="31">
        <v>103061</v>
      </c>
      <c r="H15" s="31">
        <v>103061</v>
      </c>
    </row>
    <row r="16" spans="1:8" s="55" customFormat="1" ht="25.5" x14ac:dyDescent="0.25">
      <c r="A16" s="4">
        <v>7</v>
      </c>
      <c r="B16" s="5"/>
      <c r="C16" s="10" t="s">
        <v>8</v>
      </c>
      <c r="D16" s="29">
        <v>0</v>
      </c>
      <c r="E16" s="56">
        <v>0</v>
      </c>
      <c r="F16" s="56">
        <v>0</v>
      </c>
      <c r="G16" s="56">
        <v>0</v>
      </c>
      <c r="H16" s="56">
        <v>0</v>
      </c>
    </row>
    <row r="17" spans="1:8" ht="38.25" x14ac:dyDescent="0.25">
      <c r="A17" s="6"/>
      <c r="B17" s="6">
        <v>72</v>
      </c>
      <c r="C17" s="11" t="s">
        <v>40</v>
      </c>
      <c r="D17" s="33">
        <v>0</v>
      </c>
      <c r="E17" s="31">
        <v>0</v>
      </c>
      <c r="F17" s="31">
        <v>0</v>
      </c>
      <c r="G17" s="31">
        <v>0</v>
      </c>
      <c r="H17" s="31">
        <v>0</v>
      </c>
    </row>
    <row r="18" spans="1:8" s="55" customFormat="1" ht="29.25" customHeight="1" x14ac:dyDescent="0.25">
      <c r="A18" s="1">
        <v>9</v>
      </c>
      <c r="B18" s="1"/>
      <c r="C18" s="1" t="s">
        <v>111</v>
      </c>
      <c r="D18" s="29">
        <f>SUM(D19:D22)</f>
        <v>0</v>
      </c>
      <c r="E18" s="29">
        <f t="shared" ref="E18:H18" si="2">SUM(E19:E22)</f>
        <v>10400</v>
      </c>
      <c r="F18" s="29">
        <f>SUM(F19:F22)</f>
        <v>10400</v>
      </c>
      <c r="G18" s="29">
        <f t="shared" si="2"/>
        <v>0</v>
      </c>
      <c r="H18" s="29">
        <f t="shared" si="2"/>
        <v>0</v>
      </c>
    </row>
    <row r="19" spans="1:8" ht="15.75" customHeight="1" x14ac:dyDescent="0.25">
      <c r="A19" s="1"/>
      <c r="B19" s="6">
        <v>93</v>
      </c>
      <c r="C19" s="8" t="s">
        <v>112</v>
      </c>
      <c r="D19" s="33">
        <v>0</v>
      </c>
      <c r="E19" s="31">
        <v>2850</v>
      </c>
      <c r="F19" s="31">
        <v>2850</v>
      </c>
      <c r="G19" s="31">
        <v>0</v>
      </c>
      <c r="H19" s="31">
        <v>0</v>
      </c>
    </row>
    <row r="20" spans="1:8" ht="24.75" customHeight="1" x14ac:dyDescent="0.25">
      <c r="A20" s="1"/>
      <c r="B20" s="6">
        <v>94</v>
      </c>
      <c r="C20" s="8" t="s">
        <v>113</v>
      </c>
      <c r="D20" s="33">
        <v>0</v>
      </c>
      <c r="E20" s="31">
        <v>1850</v>
      </c>
      <c r="F20" s="31">
        <v>1850</v>
      </c>
      <c r="G20" s="31">
        <v>0</v>
      </c>
      <c r="H20" s="31">
        <v>0</v>
      </c>
    </row>
    <row r="21" spans="1:8" ht="15.75" customHeight="1" x14ac:dyDescent="0.25">
      <c r="A21" s="1"/>
      <c r="B21" s="6">
        <v>95</v>
      </c>
      <c r="C21" s="8" t="s">
        <v>114</v>
      </c>
      <c r="D21" s="33">
        <v>0</v>
      </c>
      <c r="E21" s="31">
        <v>2000</v>
      </c>
      <c r="F21" s="31">
        <v>2000</v>
      </c>
      <c r="G21" s="31">
        <v>0</v>
      </c>
      <c r="H21" s="31">
        <v>0</v>
      </c>
    </row>
    <row r="22" spans="1:8" ht="15.75" customHeight="1" x14ac:dyDescent="0.25">
      <c r="A22" s="1"/>
      <c r="B22" s="6">
        <v>96</v>
      </c>
      <c r="C22" s="8" t="s">
        <v>115</v>
      </c>
      <c r="D22" s="33">
        <v>0</v>
      </c>
      <c r="E22" s="31">
        <v>3700</v>
      </c>
      <c r="F22" s="31">
        <v>3700</v>
      </c>
      <c r="G22" s="31">
        <v>0</v>
      </c>
      <c r="H22" s="31">
        <v>0</v>
      </c>
    </row>
    <row r="25" spans="1:8" ht="15.75" x14ac:dyDescent="0.25">
      <c r="A25" s="63" t="s">
        <v>55</v>
      </c>
      <c r="B25" s="83"/>
      <c r="C25" s="83"/>
      <c r="D25" s="83"/>
      <c r="E25" s="83"/>
      <c r="F25" s="83"/>
      <c r="G25" s="83"/>
      <c r="H25" s="83"/>
    </row>
    <row r="26" spans="1:8" ht="18" x14ac:dyDescent="0.25">
      <c r="A26" s="38"/>
      <c r="B26" s="38"/>
      <c r="C26" s="38"/>
      <c r="D26" s="38"/>
      <c r="E26" s="38"/>
      <c r="F26" s="38"/>
      <c r="G26" s="39"/>
      <c r="H26" s="39"/>
    </row>
    <row r="27" spans="1:8" ht="25.5" x14ac:dyDescent="0.25">
      <c r="A27" s="50" t="s">
        <v>5</v>
      </c>
      <c r="B27" s="51" t="s">
        <v>6</v>
      </c>
      <c r="C27" s="51" t="s">
        <v>9</v>
      </c>
      <c r="D27" s="51" t="s">
        <v>117</v>
      </c>
      <c r="E27" s="50" t="s">
        <v>118</v>
      </c>
      <c r="F27" s="50" t="s">
        <v>119</v>
      </c>
      <c r="G27" s="50" t="s">
        <v>45</v>
      </c>
      <c r="H27" s="50" t="s">
        <v>120</v>
      </c>
    </row>
    <row r="28" spans="1:8" x14ac:dyDescent="0.25">
      <c r="A28" s="52"/>
      <c r="B28" s="53"/>
      <c r="C28" s="54" t="s">
        <v>1</v>
      </c>
      <c r="D28" s="30">
        <f>D29+D34</f>
        <v>2210941.19</v>
      </c>
      <c r="E28" s="30">
        <f t="shared" ref="E28:H28" si="3">E29+E34</f>
        <v>2520005.4500000002</v>
      </c>
      <c r="F28" s="30">
        <f t="shared" si="3"/>
        <v>2826355.45</v>
      </c>
      <c r="G28" s="30">
        <f>G29+G34</f>
        <v>2624205.4500000002</v>
      </c>
      <c r="H28" s="30">
        <f t="shared" si="3"/>
        <v>2624205.4500000002</v>
      </c>
    </row>
    <row r="29" spans="1:8" s="55" customFormat="1" ht="15.75" customHeight="1" x14ac:dyDescent="0.25">
      <c r="A29" s="1">
        <v>3</v>
      </c>
      <c r="B29" s="1"/>
      <c r="C29" s="1" t="s">
        <v>10</v>
      </c>
      <c r="D29" s="29">
        <f>SUM(D30:D33)</f>
        <v>2058055.95</v>
      </c>
      <c r="E29" s="29">
        <f t="shared" ref="E29:H29" si="4">SUM(E30:E33)</f>
        <v>2365965.4500000002</v>
      </c>
      <c r="F29" s="29">
        <f t="shared" si="4"/>
        <v>2789155.45</v>
      </c>
      <c r="G29" s="29">
        <f>SUM(G30:G33)</f>
        <v>2587905.4500000002</v>
      </c>
      <c r="H29" s="29">
        <f t="shared" si="4"/>
        <v>2587905.4500000002</v>
      </c>
    </row>
    <row r="30" spans="1:8" ht="15.75" customHeight="1" x14ac:dyDescent="0.25">
      <c r="A30" s="1"/>
      <c r="B30" s="6">
        <v>31</v>
      </c>
      <c r="C30" s="6" t="s">
        <v>11</v>
      </c>
      <c r="D30" s="33">
        <v>1699972.71</v>
      </c>
      <c r="E30" s="31">
        <v>2024090</v>
      </c>
      <c r="F30" s="31">
        <v>2503830.4500000002</v>
      </c>
      <c r="G30" s="31">
        <v>2322228</v>
      </c>
      <c r="H30" s="31">
        <v>2322228</v>
      </c>
    </row>
    <row r="31" spans="1:8" x14ac:dyDescent="0.25">
      <c r="A31" s="2"/>
      <c r="B31" s="2">
        <v>32</v>
      </c>
      <c r="C31" s="2" t="s">
        <v>27</v>
      </c>
      <c r="D31" s="33">
        <v>350644.73</v>
      </c>
      <c r="E31" s="31">
        <v>338095.45</v>
      </c>
      <c r="F31" s="31">
        <v>282875</v>
      </c>
      <c r="G31" s="31">
        <v>263227.45</v>
      </c>
      <c r="H31" s="31">
        <v>263227.45</v>
      </c>
    </row>
    <row r="32" spans="1:8" x14ac:dyDescent="0.25">
      <c r="A32" s="2"/>
      <c r="B32" s="2">
        <v>34</v>
      </c>
      <c r="C32" s="2" t="s">
        <v>84</v>
      </c>
      <c r="D32" s="33">
        <v>3695.04</v>
      </c>
      <c r="E32" s="31">
        <v>50</v>
      </c>
      <c r="F32" s="31">
        <v>150</v>
      </c>
      <c r="G32" s="31">
        <v>150</v>
      </c>
      <c r="H32" s="31">
        <v>150</v>
      </c>
    </row>
    <row r="33" spans="1:8" x14ac:dyDescent="0.25">
      <c r="A33" s="2"/>
      <c r="B33" s="2">
        <v>38</v>
      </c>
      <c r="C33" s="7" t="s">
        <v>97</v>
      </c>
      <c r="D33" s="33">
        <v>3743.47</v>
      </c>
      <c r="E33" s="31">
        <v>3730</v>
      </c>
      <c r="F33" s="31">
        <v>2300</v>
      </c>
      <c r="G33" s="31">
        <v>2300</v>
      </c>
      <c r="H33" s="31">
        <v>2300</v>
      </c>
    </row>
    <row r="34" spans="1:8" s="55" customFormat="1" ht="25.5" x14ac:dyDescent="0.25">
      <c r="A34" s="4">
        <v>4</v>
      </c>
      <c r="B34" s="5"/>
      <c r="C34" s="10" t="s">
        <v>12</v>
      </c>
      <c r="D34" s="29">
        <f>SUM(D35:D36)</f>
        <v>152885.24</v>
      </c>
      <c r="E34" s="29">
        <f t="shared" ref="E34:H34" si="5">SUM(E35:E36)</f>
        <v>154040</v>
      </c>
      <c r="F34" s="29">
        <f t="shared" si="5"/>
        <v>37200</v>
      </c>
      <c r="G34" s="29">
        <f t="shared" si="5"/>
        <v>36300</v>
      </c>
      <c r="H34" s="29">
        <f t="shared" si="5"/>
        <v>36300</v>
      </c>
    </row>
    <row r="35" spans="1:8" ht="38.25" x14ac:dyDescent="0.25">
      <c r="A35" s="6"/>
      <c r="B35" s="6">
        <v>41</v>
      </c>
      <c r="C35" s="11" t="s">
        <v>13</v>
      </c>
      <c r="D35" s="33">
        <v>0</v>
      </c>
      <c r="E35" s="31">
        <v>0</v>
      </c>
      <c r="F35" s="31">
        <v>0</v>
      </c>
      <c r="G35" s="31">
        <v>0</v>
      </c>
      <c r="H35" s="31">
        <v>0</v>
      </c>
    </row>
    <row r="36" spans="1:8" ht="38.25" x14ac:dyDescent="0.25">
      <c r="A36" s="6"/>
      <c r="B36" s="6">
        <v>42</v>
      </c>
      <c r="C36" s="11" t="s">
        <v>43</v>
      </c>
      <c r="D36" s="33">
        <v>152885.24</v>
      </c>
      <c r="E36" s="31">
        <v>154040</v>
      </c>
      <c r="F36" s="31">
        <v>37200</v>
      </c>
      <c r="G36" s="31">
        <v>36300</v>
      </c>
      <c r="H36" s="31">
        <v>36300</v>
      </c>
    </row>
    <row r="38" spans="1:8" ht="15.75" x14ac:dyDescent="0.25">
      <c r="F38" s="49" t="s">
        <v>125</v>
      </c>
    </row>
    <row r="39" spans="1:8" ht="15.75" x14ac:dyDescent="0.25">
      <c r="F39" s="49" t="s">
        <v>126</v>
      </c>
    </row>
  </sheetData>
  <mergeCells count="5">
    <mergeCell ref="A25:H25"/>
    <mergeCell ref="A1:H1"/>
    <mergeCell ref="A3:H3"/>
    <mergeCell ref="A5:H5"/>
    <mergeCell ref="A7:H7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opLeftCell="A37" workbookViewId="0">
      <selection activeCell="F40" sqref="F40"/>
    </sheetView>
  </sheetViews>
  <sheetFormatPr defaultRowHeight="15" x14ac:dyDescent="0.25"/>
  <cols>
    <col min="1" max="6" width="25.28515625" style="37" customWidth="1"/>
    <col min="7" max="16384" width="9.140625" style="37"/>
  </cols>
  <sheetData>
    <row r="1" spans="1:6" ht="42" customHeight="1" x14ac:dyDescent="0.25">
      <c r="A1" s="63" t="s">
        <v>116</v>
      </c>
      <c r="B1" s="63"/>
      <c r="C1" s="63"/>
      <c r="D1" s="63"/>
      <c r="E1" s="63"/>
      <c r="F1" s="63"/>
    </row>
    <row r="2" spans="1:6" ht="18" customHeight="1" x14ac:dyDescent="0.25">
      <c r="A2" s="38"/>
      <c r="B2" s="38"/>
      <c r="C2" s="38"/>
      <c r="D2" s="38"/>
      <c r="E2" s="38"/>
      <c r="F2" s="38"/>
    </row>
    <row r="3" spans="1:6" ht="15.75" customHeight="1" x14ac:dyDescent="0.25">
      <c r="A3" s="63" t="s">
        <v>24</v>
      </c>
      <c r="B3" s="63"/>
      <c r="C3" s="63"/>
      <c r="D3" s="63"/>
      <c r="E3" s="63"/>
      <c r="F3" s="63"/>
    </row>
    <row r="4" spans="1:6" ht="18" x14ac:dyDescent="0.25">
      <c r="B4" s="38"/>
      <c r="C4" s="38"/>
      <c r="D4" s="38"/>
      <c r="E4" s="39"/>
      <c r="F4" s="39"/>
    </row>
    <row r="5" spans="1:6" ht="18" customHeight="1" x14ac:dyDescent="0.25">
      <c r="A5" s="63" t="s">
        <v>4</v>
      </c>
      <c r="B5" s="63"/>
      <c r="C5" s="63"/>
      <c r="D5" s="63"/>
      <c r="E5" s="63"/>
      <c r="F5" s="63"/>
    </row>
    <row r="6" spans="1:6" ht="18" x14ac:dyDescent="0.25">
      <c r="A6" s="38"/>
      <c r="B6" s="38"/>
      <c r="C6" s="38"/>
      <c r="D6" s="38"/>
      <c r="E6" s="39"/>
      <c r="F6" s="39"/>
    </row>
    <row r="7" spans="1:6" ht="15.75" customHeight="1" x14ac:dyDescent="0.25">
      <c r="A7" s="63" t="s">
        <v>56</v>
      </c>
      <c r="B7" s="63"/>
      <c r="C7" s="63"/>
      <c r="D7" s="63"/>
      <c r="E7" s="63"/>
      <c r="F7" s="63"/>
    </row>
    <row r="8" spans="1:6" ht="18" x14ac:dyDescent="0.25">
      <c r="A8" s="38"/>
      <c r="B8" s="38"/>
      <c r="C8" s="38"/>
      <c r="D8" s="38"/>
      <c r="E8" s="39"/>
      <c r="F8" s="39"/>
    </row>
    <row r="9" spans="1:6" ht="25.5" x14ac:dyDescent="0.25">
      <c r="A9" s="50" t="s">
        <v>58</v>
      </c>
      <c r="B9" s="51" t="s">
        <v>117</v>
      </c>
      <c r="C9" s="50" t="s">
        <v>118</v>
      </c>
      <c r="D9" s="50" t="s">
        <v>119</v>
      </c>
      <c r="E9" s="50" t="s">
        <v>45</v>
      </c>
      <c r="F9" s="50" t="s">
        <v>120</v>
      </c>
    </row>
    <row r="10" spans="1:6" x14ac:dyDescent="0.25">
      <c r="A10" s="57" t="s">
        <v>0</v>
      </c>
      <c r="B10" s="28">
        <f>B11+B13+B15+B18+B23+B25+B27</f>
        <v>2207407.0900000003</v>
      </c>
      <c r="C10" s="28">
        <f>C11+C13+C15+C18+C23+C25+C27</f>
        <v>2548904.4500000002</v>
      </c>
      <c r="D10" s="28">
        <f t="shared" ref="D10:F10" si="0">D11+D13+D15+D18+D23+D25+D27</f>
        <v>2826355.45</v>
      </c>
      <c r="E10" s="28">
        <f t="shared" si="0"/>
        <v>2624205.4500000002</v>
      </c>
      <c r="F10" s="28">
        <f t="shared" si="0"/>
        <v>2624205.4500000002</v>
      </c>
    </row>
    <row r="11" spans="1:6" x14ac:dyDescent="0.25">
      <c r="A11" s="10" t="s">
        <v>63</v>
      </c>
      <c r="B11" s="32">
        <f>B12</f>
        <v>116058.28</v>
      </c>
      <c r="C11" s="32">
        <f t="shared" ref="C11:F11" si="1">C12</f>
        <v>111011</v>
      </c>
      <c r="D11" s="32">
        <f t="shared" si="1"/>
        <v>97266.45</v>
      </c>
      <c r="E11" s="32">
        <f t="shared" si="1"/>
        <v>97266.45</v>
      </c>
      <c r="F11" s="32">
        <f t="shared" si="1"/>
        <v>97266.45</v>
      </c>
    </row>
    <row r="12" spans="1:6" x14ac:dyDescent="0.25">
      <c r="A12" s="3" t="s">
        <v>85</v>
      </c>
      <c r="B12" s="31">
        <v>116058.28</v>
      </c>
      <c r="C12" s="31">
        <v>111011</v>
      </c>
      <c r="D12" s="31">
        <v>97266.45</v>
      </c>
      <c r="E12" s="31">
        <v>97266.45</v>
      </c>
      <c r="F12" s="31">
        <v>97266.45</v>
      </c>
    </row>
    <row r="13" spans="1:6" x14ac:dyDescent="0.25">
      <c r="A13" s="10" t="s">
        <v>65</v>
      </c>
      <c r="B13" s="32">
        <f>B14</f>
        <v>8449.14</v>
      </c>
      <c r="C13" s="32">
        <f t="shared" ref="C13:F13" si="2">C14</f>
        <v>6557</v>
      </c>
      <c r="D13" s="32">
        <f t="shared" si="2"/>
        <v>6550</v>
      </c>
      <c r="E13" s="32">
        <f t="shared" si="2"/>
        <v>6550</v>
      </c>
      <c r="F13" s="32">
        <f t="shared" si="2"/>
        <v>6550</v>
      </c>
    </row>
    <row r="14" spans="1:6" x14ac:dyDescent="0.25">
      <c r="A14" s="3" t="s">
        <v>66</v>
      </c>
      <c r="B14" s="31">
        <v>8449.14</v>
      </c>
      <c r="C14" s="31">
        <v>6557</v>
      </c>
      <c r="D14" s="31">
        <v>6550</v>
      </c>
      <c r="E14" s="31">
        <v>6550</v>
      </c>
      <c r="F14" s="31">
        <v>6550</v>
      </c>
    </row>
    <row r="15" spans="1:6" s="55" customFormat="1" ht="25.5" x14ac:dyDescent="0.25">
      <c r="A15" s="1" t="s">
        <v>61</v>
      </c>
      <c r="B15" s="29">
        <f>SUM(B16:B17)</f>
        <v>1029.07</v>
      </c>
      <c r="C15" s="29">
        <f t="shared" ref="C15:F15" si="3">SUM(C16:C17)</f>
        <v>2304</v>
      </c>
      <c r="D15" s="29">
        <f t="shared" si="3"/>
        <v>1000</v>
      </c>
      <c r="E15" s="29">
        <f t="shared" si="3"/>
        <v>1000</v>
      </c>
      <c r="F15" s="29">
        <f t="shared" si="3"/>
        <v>1000</v>
      </c>
    </row>
    <row r="16" spans="1:6" ht="25.5" x14ac:dyDescent="0.25">
      <c r="A16" s="8" t="s">
        <v>86</v>
      </c>
      <c r="B16" s="33">
        <v>1029.07</v>
      </c>
      <c r="C16" s="33">
        <v>2304</v>
      </c>
      <c r="D16" s="33">
        <v>1000</v>
      </c>
      <c r="E16" s="33">
        <v>1000</v>
      </c>
      <c r="F16" s="33">
        <v>1000</v>
      </c>
    </row>
    <row r="17" spans="1:6" ht="25.5" x14ac:dyDescent="0.25">
      <c r="A17" s="8" t="s">
        <v>62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</row>
    <row r="18" spans="1:6" s="55" customFormat="1" x14ac:dyDescent="0.25">
      <c r="A18" s="57" t="s">
        <v>59</v>
      </c>
      <c r="B18" s="29">
        <f>SUM(B19:B22)</f>
        <v>2079068.96</v>
      </c>
      <c r="C18" s="29">
        <f t="shared" ref="C18:F18" si="4">SUM(C19:C22)</f>
        <v>2417680.4500000002</v>
      </c>
      <c r="D18" s="29">
        <f t="shared" si="4"/>
        <v>2709339</v>
      </c>
      <c r="E18" s="29">
        <f t="shared" si="4"/>
        <v>2517589</v>
      </c>
      <c r="F18" s="29">
        <f t="shared" si="4"/>
        <v>2517589</v>
      </c>
    </row>
    <row r="19" spans="1:6" x14ac:dyDescent="0.25">
      <c r="A19" s="3" t="s">
        <v>87</v>
      </c>
      <c r="B19" s="33">
        <v>59004.38</v>
      </c>
      <c r="C19" s="33">
        <v>54295.45</v>
      </c>
      <c r="D19" s="33">
        <v>81040</v>
      </c>
      <c r="E19" s="33">
        <v>81040</v>
      </c>
      <c r="F19" s="33">
        <v>81040</v>
      </c>
    </row>
    <row r="20" spans="1:6" x14ac:dyDescent="0.25">
      <c r="A20" s="3" t="s">
        <v>60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</row>
    <row r="21" spans="1:6" x14ac:dyDescent="0.25">
      <c r="A21" s="3" t="s">
        <v>88</v>
      </c>
      <c r="B21" s="33">
        <v>335755.03</v>
      </c>
      <c r="C21" s="33">
        <v>223000</v>
      </c>
      <c r="D21" s="33">
        <v>148000</v>
      </c>
      <c r="E21" s="33">
        <v>148000</v>
      </c>
      <c r="F21" s="33">
        <v>148000</v>
      </c>
    </row>
    <row r="22" spans="1:6" x14ac:dyDescent="0.25">
      <c r="A22" s="3" t="s">
        <v>93</v>
      </c>
      <c r="B22" s="33">
        <v>1684309.55</v>
      </c>
      <c r="C22" s="33">
        <v>2140385</v>
      </c>
      <c r="D22" s="33">
        <v>2480299</v>
      </c>
      <c r="E22" s="33">
        <v>2288549</v>
      </c>
      <c r="F22" s="33">
        <v>2288549</v>
      </c>
    </row>
    <row r="23" spans="1:6" s="55" customFormat="1" x14ac:dyDescent="0.25">
      <c r="A23" s="57" t="s">
        <v>89</v>
      </c>
      <c r="B23" s="32">
        <f>B24</f>
        <v>2801.64</v>
      </c>
      <c r="C23" s="32">
        <f t="shared" ref="C23:F23" si="5">C24</f>
        <v>952</v>
      </c>
      <c r="D23" s="32">
        <f t="shared" si="5"/>
        <v>1800</v>
      </c>
      <c r="E23" s="32">
        <f t="shared" si="5"/>
        <v>1800</v>
      </c>
      <c r="F23" s="32">
        <f t="shared" si="5"/>
        <v>1800</v>
      </c>
    </row>
    <row r="24" spans="1:6" x14ac:dyDescent="0.25">
      <c r="A24" s="3" t="s">
        <v>90</v>
      </c>
      <c r="B24" s="33">
        <v>2801.64</v>
      </c>
      <c r="C24" s="33">
        <v>952</v>
      </c>
      <c r="D24" s="33">
        <v>1800</v>
      </c>
      <c r="E24" s="33">
        <v>1800</v>
      </c>
      <c r="F24" s="33">
        <v>1800</v>
      </c>
    </row>
    <row r="25" spans="1:6" s="55" customFormat="1" ht="25.5" x14ac:dyDescent="0.25">
      <c r="A25" s="57" t="s">
        <v>91</v>
      </c>
      <c r="B25" s="32">
        <f>B26</f>
        <v>0</v>
      </c>
      <c r="C25" s="32">
        <f t="shared" ref="C25:F25" si="6">C26</f>
        <v>0</v>
      </c>
      <c r="D25" s="32">
        <f t="shared" si="6"/>
        <v>0</v>
      </c>
      <c r="E25" s="32">
        <f t="shared" si="6"/>
        <v>0</v>
      </c>
      <c r="F25" s="32">
        <f t="shared" si="6"/>
        <v>0</v>
      </c>
    </row>
    <row r="26" spans="1:6" ht="25.5" x14ac:dyDescent="0.25">
      <c r="A26" s="8" t="s">
        <v>92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</row>
    <row r="27" spans="1:6" s="55" customFormat="1" x14ac:dyDescent="0.25">
      <c r="A27" s="57" t="s">
        <v>105</v>
      </c>
      <c r="B27" s="29">
        <f>SUM(B28:B31)</f>
        <v>0</v>
      </c>
      <c r="C27" s="29">
        <f t="shared" ref="C27:F27" si="7">SUM(C28:C31)</f>
        <v>10400</v>
      </c>
      <c r="D27" s="29">
        <f t="shared" si="7"/>
        <v>10400</v>
      </c>
      <c r="E27" s="29">
        <f t="shared" si="7"/>
        <v>0</v>
      </c>
      <c r="F27" s="29">
        <f t="shared" si="7"/>
        <v>0</v>
      </c>
    </row>
    <row r="28" spans="1:6" x14ac:dyDescent="0.25">
      <c r="A28" s="8" t="s">
        <v>101</v>
      </c>
      <c r="B28" s="33">
        <v>0</v>
      </c>
      <c r="C28" s="31">
        <v>2850</v>
      </c>
      <c r="D28" s="33">
        <v>2850</v>
      </c>
      <c r="E28" s="33">
        <v>0</v>
      </c>
      <c r="F28" s="33">
        <v>0</v>
      </c>
    </row>
    <row r="29" spans="1:6" ht="25.5" x14ac:dyDescent="0.25">
      <c r="A29" s="8" t="s">
        <v>102</v>
      </c>
      <c r="B29" s="33">
        <v>0</v>
      </c>
      <c r="C29" s="31">
        <v>1850</v>
      </c>
      <c r="D29" s="33">
        <v>1850</v>
      </c>
      <c r="E29" s="33">
        <v>0</v>
      </c>
      <c r="F29" s="33">
        <v>0</v>
      </c>
    </row>
    <row r="30" spans="1:6" x14ac:dyDescent="0.25">
      <c r="A30" s="8" t="s">
        <v>103</v>
      </c>
      <c r="B30" s="33">
        <v>0</v>
      </c>
      <c r="C30" s="31">
        <v>2000</v>
      </c>
      <c r="D30" s="33">
        <v>2000</v>
      </c>
      <c r="E30" s="33">
        <v>0</v>
      </c>
      <c r="F30" s="33">
        <v>0</v>
      </c>
    </row>
    <row r="31" spans="1:6" x14ac:dyDescent="0.25">
      <c r="A31" s="8" t="s">
        <v>104</v>
      </c>
      <c r="B31" s="33">
        <v>0</v>
      </c>
      <c r="C31" s="31">
        <v>3700</v>
      </c>
      <c r="D31" s="33">
        <v>3700</v>
      </c>
      <c r="E31" s="33">
        <v>0</v>
      </c>
      <c r="F31" s="33">
        <v>0</v>
      </c>
    </row>
    <row r="34" spans="1:6" ht="15.75" customHeight="1" x14ac:dyDescent="0.25">
      <c r="A34" s="63" t="s">
        <v>57</v>
      </c>
      <c r="B34" s="63"/>
      <c r="C34" s="63"/>
      <c r="D34" s="63"/>
      <c r="E34" s="63"/>
      <c r="F34" s="63"/>
    </row>
    <row r="35" spans="1:6" ht="18" x14ac:dyDescent="0.25">
      <c r="A35" s="38"/>
      <c r="B35" s="38"/>
      <c r="C35" s="38"/>
      <c r="D35" s="38"/>
      <c r="E35" s="39"/>
      <c r="F35" s="39"/>
    </row>
    <row r="36" spans="1:6" ht="25.5" x14ac:dyDescent="0.25">
      <c r="A36" s="50" t="s">
        <v>58</v>
      </c>
      <c r="B36" s="51" t="s">
        <v>117</v>
      </c>
      <c r="C36" s="50" t="s">
        <v>118</v>
      </c>
      <c r="D36" s="50" t="s">
        <v>119</v>
      </c>
      <c r="E36" s="50" t="s">
        <v>45</v>
      </c>
      <c r="F36" s="50" t="s">
        <v>120</v>
      </c>
    </row>
    <row r="37" spans="1:6" x14ac:dyDescent="0.25">
      <c r="A37" s="57" t="s">
        <v>1</v>
      </c>
      <c r="B37" s="30">
        <f>B38+B40+B43+B47+B53+B56</f>
        <v>2210941.1900000004</v>
      </c>
      <c r="C37" s="30">
        <f t="shared" ref="C37:F37" si="8">C38+C40+C43+C47+C53+C56</f>
        <v>2520005</v>
      </c>
      <c r="D37" s="30">
        <f t="shared" si="8"/>
        <v>2826355.45</v>
      </c>
      <c r="E37" s="30">
        <f t="shared" si="8"/>
        <v>2624205.4500000002</v>
      </c>
      <c r="F37" s="30">
        <f t="shared" si="8"/>
        <v>2624205.4500000002</v>
      </c>
    </row>
    <row r="38" spans="1:6" x14ac:dyDescent="0.25">
      <c r="A38" s="10" t="s">
        <v>63</v>
      </c>
      <c r="B38" s="32">
        <f>B39</f>
        <v>113314.27</v>
      </c>
      <c r="C38" s="32">
        <f t="shared" ref="C38:F38" si="9">C39</f>
        <v>111011</v>
      </c>
      <c r="D38" s="32">
        <f t="shared" si="9"/>
        <v>97266.45</v>
      </c>
      <c r="E38" s="32">
        <f t="shared" si="9"/>
        <v>97266.45</v>
      </c>
      <c r="F38" s="32">
        <f t="shared" si="9"/>
        <v>97266.45</v>
      </c>
    </row>
    <row r="39" spans="1:6" x14ac:dyDescent="0.25">
      <c r="A39" s="3" t="s">
        <v>85</v>
      </c>
      <c r="B39" s="31">
        <v>113314.27</v>
      </c>
      <c r="C39" s="31">
        <v>111011</v>
      </c>
      <c r="D39" s="31">
        <v>97266.45</v>
      </c>
      <c r="E39" s="31">
        <v>97266.45</v>
      </c>
      <c r="F39" s="31">
        <v>97266.45</v>
      </c>
    </row>
    <row r="40" spans="1:6" x14ac:dyDescent="0.25">
      <c r="A40" s="10" t="s">
        <v>65</v>
      </c>
      <c r="B40" s="32">
        <f>SUM(B41:B42)</f>
        <v>9786.15</v>
      </c>
      <c r="C40" s="32">
        <f t="shared" ref="C40:F40" si="10">SUM(C41:C42)</f>
        <v>9407</v>
      </c>
      <c r="D40" s="32">
        <f t="shared" si="10"/>
        <v>9400</v>
      </c>
      <c r="E40" s="32">
        <f t="shared" si="10"/>
        <v>6550</v>
      </c>
      <c r="F40" s="32">
        <f t="shared" si="10"/>
        <v>6550</v>
      </c>
    </row>
    <row r="41" spans="1:6" x14ac:dyDescent="0.25">
      <c r="A41" s="3" t="s">
        <v>66</v>
      </c>
      <c r="B41" s="31">
        <v>9786.15</v>
      </c>
      <c r="C41" s="31">
        <v>6557</v>
      </c>
      <c r="D41" s="31">
        <v>6550</v>
      </c>
      <c r="E41" s="31">
        <v>6550</v>
      </c>
      <c r="F41" s="31">
        <v>6550</v>
      </c>
    </row>
    <row r="42" spans="1:6" x14ac:dyDescent="0.25">
      <c r="A42" s="3" t="s">
        <v>106</v>
      </c>
      <c r="B42" s="31">
        <v>0</v>
      </c>
      <c r="C42" s="31">
        <v>2850</v>
      </c>
      <c r="D42" s="31">
        <v>2850</v>
      </c>
      <c r="E42" s="31">
        <v>0</v>
      </c>
      <c r="F42" s="31">
        <v>0</v>
      </c>
    </row>
    <row r="43" spans="1:6" s="55" customFormat="1" ht="25.5" x14ac:dyDescent="0.25">
      <c r="A43" s="1" t="s">
        <v>61</v>
      </c>
      <c r="B43" s="29">
        <f>SUM(B44:B46)</f>
        <v>2306.67</v>
      </c>
      <c r="C43" s="29">
        <f t="shared" ref="C43:F43" si="11">SUM(C44:C46)</f>
        <v>4154</v>
      </c>
      <c r="D43" s="29">
        <f t="shared" si="11"/>
        <v>2850</v>
      </c>
      <c r="E43" s="29">
        <f t="shared" si="11"/>
        <v>1000</v>
      </c>
      <c r="F43" s="29">
        <f t="shared" si="11"/>
        <v>1000</v>
      </c>
    </row>
    <row r="44" spans="1:6" ht="25.5" x14ac:dyDescent="0.25">
      <c r="A44" s="8" t="s">
        <v>86</v>
      </c>
      <c r="B44" s="33">
        <v>2306.67</v>
      </c>
      <c r="C44" s="33">
        <v>2304</v>
      </c>
      <c r="D44" s="33">
        <v>1000</v>
      </c>
      <c r="E44" s="33">
        <v>1000</v>
      </c>
      <c r="F44" s="33">
        <v>1000</v>
      </c>
    </row>
    <row r="45" spans="1:6" ht="25.5" x14ac:dyDescent="0.25">
      <c r="A45" s="8" t="s">
        <v>107</v>
      </c>
      <c r="B45" s="33">
        <v>0</v>
      </c>
      <c r="C45" s="33">
        <v>1850</v>
      </c>
      <c r="D45" s="33">
        <v>1850</v>
      </c>
      <c r="E45" s="33">
        <v>0</v>
      </c>
      <c r="F45" s="33">
        <v>0</v>
      </c>
    </row>
    <row r="46" spans="1:6" ht="25.5" x14ac:dyDescent="0.25">
      <c r="A46" s="8" t="s">
        <v>62</v>
      </c>
      <c r="B46" s="33">
        <v>0</v>
      </c>
      <c r="C46" s="33">
        <v>0</v>
      </c>
      <c r="D46" s="33">
        <v>0</v>
      </c>
      <c r="E46" s="33">
        <v>0</v>
      </c>
      <c r="F46" s="33">
        <v>0</v>
      </c>
    </row>
    <row r="47" spans="1:6" s="55" customFormat="1" x14ac:dyDescent="0.25">
      <c r="A47" s="57" t="s">
        <v>59</v>
      </c>
      <c r="B47" s="29">
        <f>SUM(B48:B52)</f>
        <v>2083523.6500000001</v>
      </c>
      <c r="C47" s="29">
        <f t="shared" ref="C47:F47" si="12">SUM(C48:C52)</f>
        <v>2390781</v>
      </c>
      <c r="D47" s="29">
        <f t="shared" si="12"/>
        <v>2711339</v>
      </c>
      <c r="E47" s="29">
        <f t="shared" si="12"/>
        <v>2517589</v>
      </c>
      <c r="F47" s="29">
        <f t="shared" si="12"/>
        <v>2517589</v>
      </c>
    </row>
    <row r="48" spans="1:6" x14ac:dyDescent="0.25">
      <c r="A48" s="3" t="s">
        <v>87</v>
      </c>
      <c r="B48" s="33">
        <v>57720.39</v>
      </c>
      <c r="C48" s="33">
        <v>54295</v>
      </c>
      <c r="D48" s="33">
        <v>81040</v>
      </c>
      <c r="E48" s="33">
        <v>81040</v>
      </c>
      <c r="F48" s="33">
        <v>81040</v>
      </c>
    </row>
    <row r="49" spans="1:6" x14ac:dyDescent="0.25">
      <c r="A49" s="3" t="s">
        <v>60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</row>
    <row r="50" spans="1:6" x14ac:dyDescent="0.25">
      <c r="A50" s="3" t="s">
        <v>88</v>
      </c>
      <c r="B50" s="33">
        <v>346798.39</v>
      </c>
      <c r="C50" s="33">
        <v>223000</v>
      </c>
      <c r="D50" s="33">
        <v>148000</v>
      </c>
      <c r="E50" s="33">
        <v>148000</v>
      </c>
      <c r="F50" s="33">
        <v>148000</v>
      </c>
    </row>
    <row r="51" spans="1:6" x14ac:dyDescent="0.25">
      <c r="A51" s="3" t="s">
        <v>108</v>
      </c>
      <c r="B51" s="33">
        <v>0</v>
      </c>
      <c r="C51" s="33">
        <v>2000</v>
      </c>
      <c r="D51" s="33">
        <v>2000</v>
      </c>
      <c r="E51" s="33">
        <v>0</v>
      </c>
      <c r="F51" s="33">
        <v>0</v>
      </c>
    </row>
    <row r="52" spans="1:6" x14ac:dyDescent="0.25">
      <c r="A52" s="3" t="s">
        <v>93</v>
      </c>
      <c r="B52" s="33">
        <v>1679004.87</v>
      </c>
      <c r="C52" s="33">
        <v>2111486</v>
      </c>
      <c r="D52" s="33">
        <v>2480299</v>
      </c>
      <c r="E52" s="33">
        <v>2288549</v>
      </c>
      <c r="F52" s="33">
        <v>2288549</v>
      </c>
    </row>
    <row r="53" spans="1:6" s="55" customFormat="1" x14ac:dyDescent="0.25">
      <c r="A53" s="57" t="s">
        <v>89</v>
      </c>
      <c r="B53" s="29">
        <f>SUM(B54:B55)</f>
        <v>2010.45</v>
      </c>
      <c r="C53" s="29">
        <f t="shared" ref="C53:F53" si="13">SUM(C54:C55)</f>
        <v>4652</v>
      </c>
      <c r="D53" s="29">
        <f t="shared" si="13"/>
        <v>5500</v>
      </c>
      <c r="E53" s="29">
        <f t="shared" si="13"/>
        <v>1800</v>
      </c>
      <c r="F53" s="29">
        <f t="shared" si="13"/>
        <v>1800</v>
      </c>
    </row>
    <row r="54" spans="1:6" x14ac:dyDescent="0.25">
      <c r="A54" s="3" t="s">
        <v>90</v>
      </c>
      <c r="B54" s="33">
        <v>2010.45</v>
      </c>
      <c r="C54" s="33">
        <v>952</v>
      </c>
      <c r="D54" s="33">
        <v>1800</v>
      </c>
      <c r="E54" s="33">
        <v>1800</v>
      </c>
      <c r="F54" s="33">
        <v>1800</v>
      </c>
    </row>
    <row r="55" spans="1:6" x14ac:dyDescent="0.25">
      <c r="A55" s="3" t="s">
        <v>109</v>
      </c>
      <c r="B55" s="33">
        <v>0</v>
      </c>
      <c r="C55" s="33">
        <v>3700</v>
      </c>
      <c r="D55" s="33">
        <v>3700</v>
      </c>
      <c r="E55" s="33">
        <v>0</v>
      </c>
      <c r="F55" s="33">
        <v>0</v>
      </c>
    </row>
    <row r="56" spans="1:6" s="55" customFormat="1" ht="25.5" x14ac:dyDescent="0.25">
      <c r="A56" s="57" t="s">
        <v>91</v>
      </c>
      <c r="B56" s="29">
        <f>B57</f>
        <v>0</v>
      </c>
      <c r="C56" s="29">
        <f t="shared" ref="C56:F56" si="14">C57</f>
        <v>0</v>
      </c>
      <c r="D56" s="29">
        <f t="shared" si="14"/>
        <v>0</v>
      </c>
      <c r="E56" s="29">
        <f t="shared" si="14"/>
        <v>0</v>
      </c>
      <c r="F56" s="29">
        <f t="shared" si="14"/>
        <v>0</v>
      </c>
    </row>
    <row r="57" spans="1:6" ht="25.5" x14ac:dyDescent="0.25">
      <c r="A57" s="8" t="s">
        <v>92</v>
      </c>
      <c r="B57" s="33">
        <v>0</v>
      </c>
      <c r="C57" s="33">
        <v>0</v>
      </c>
      <c r="D57" s="33">
        <v>0</v>
      </c>
      <c r="E57" s="33">
        <v>0</v>
      </c>
      <c r="F57" s="33">
        <v>0</v>
      </c>
    </row>
    <row r="59" spans="1:6" ht="15.75" x14ac:dyDescent="0.25">
      <c r="D59" s="49" t="s">
        <v>125</v>
      </c>
    </row>
    <row r="60" spans="1:6" ht="15.75" x14ac:dyDescent="0.25">
      <c r="D60" s="49" t="s">
        <v>126</v>
      </c>
    </row>
  </sheetData>
  <mergeCells count="5">
    <mergeCell ref="A1:F1"/>
    <mergeCell ref="A3:F3"/>
    <mergeCell ref="A5:F5"/>
    <mergeCell ref="A7:F7"/>
    <mergeCell ref="A34:F34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D18" sqref="D18"/>
    </sheetView>
  </sheetViews>
  <sheetFormatPr defaultRowHeight="15" x14ac:dyDescent="0.25"/>
  <cols>
    <col min="1" max="1" width="37.7109375" style="37" customWidth="1"/>
    <col min="2" max="6" width="25.28515625" style="37" customWidth="1"/>
    <col min="7" max="16384" width="9.140625" style="37"/>
  </cols>
  <sheetData>
    <row r="1" spans="1:6" ht="42" customHeight="1" x14ac:dyDescent="0.25">
      <c r="A1" s="63" t="s">
        <v>116</v>
      </c>
      <c r="B1" s="63"/>
      <c r="C1" s="63"/>
      <c r="D1" s="63"/>
      <c r="E1" s="63"/>
      <c r="F1" s="63"/>
    </row>
    <row r="2" spans="1:6" ht="18" customHeight="1" x14ac:dyDescent="0.25">
      <c r="A2" s="38"/>
      <c r="B2" s="38"/>
      <c r="C2" s="38"/>
      <c r="D2" s="38"/>
      <c r="E2" s="38"/>
      <c r="F2" s="38"/>
    </row>
    <row r="3" spans="1:6" ht="15.75" x14ac:dyDescent="0.25">
      <c r="A3" s="63" t="s">
        <v>24</v>
      </c>
      <c r="B3" s="63"/>
      <c r="C3" s="63"/>
      <c r="D3" s="63"/>
      <c r="E3" s="64"/>
      <c r="F3" s="64"/>
    </row>
    <row r="4" spans="1:6" ht="18" x14ac:dyDescent="0.25">
      <c r="A4" s="38"/>
      <c r="B4" s="38"/>
      <c r="C4" s="38"/>
      <c r="D4" s="38"/>
      <c r="E4" s="39"/>
      <c r="F4" s="39"/>
    </row>
    <row r="5" spans="1:6" ht="18" customHeight="1" x14ac:dyDescent="0.25">
      <c r="A5" s="63" t="s">
        <v>4</v>
      </c>
      <c r="B5" s="65"/>
      <c r="C5" s="65"/>
      <c r="D5" s="65"/>
      <c r="E5" s="65"/>
      <c r="F5" s="65"/>
    </row>
    <row r="6" spans="1:6" ht="18" x14ac:dyDescent="0.25">
      <c r="A6" s="38"/>
      <c r="B6" s="38"/>
      <c r="C6" s="38"/>
      <c r="D6" s="38"/>
      <c r="E6" s="39"/>
      <c r="F6" s="39"/>
    </row>
    <row r="7" spans="1:6" ht="15.75" x14ac:dyDescent="0.25">
      <c r="A7" s="63" t="s">
        <v>14</v>
      </c>
      <c r="B7" s="83"/>
      <c r="C7" s="83"/>
      <c r="D7" s="83"/>
      <c r="E7" s="83"/>
      <c r="F7" s="83"/>
    </row>
    <row r="8" spans="1:6" ht="18" x14ac:dyDescent="0.25">
      <c r="A8" s="38"/>
      <c r="B8" s="38"/>
      <c r="C8" s="38"/>
      <c r="D8" s="38"/>
      <c r="E8" s="39"/>
      <c r="F8" s="39"/>
    </row>
    <row r="9" spans="1:6" ht="25.5" x14ac:dyDescent="0.25">
      <c r="A9" s="50" t="s">
        <v>58</v>
      </c>
      <c r="B9" s="51" t="s">
        <v>117</v>
      </c>
      <c r="C9" s="50" t="s">
        <v>118</v>
      </c>
      <c r="D9" s="50" t="s">
        <v>119</v>
      </c>
      <c r="E9" s="50" t="s">
        <v>45</v>
      </c>
      <c r="F9" s="50" t="s">
        <v>120</v>
      </c>
    </row>
    <row r="10" spans="1:6" s="55" customFormat="1" ht="15.75" customHeight="1" x14ac:dyDescent="0.25">
      <c r="A10" s="1" t="s">
        <v>15</v>
      </c>
      <c r="B10" s="34">
        <f>B16</f>
        <v>2210941.19</v>
      </c>
      <c r="C10" s="34">
        <f t="shared" ref="C10:F10" si="0">C16</f>
        <v>2520005.4500000002</v>
      </c>
      <c r="D10" s="34">
        <f t="shared" si="0"/>
        <v>2826355.45</v>
      </c>
      <c r="E10" s="34">
        <f t="shared" si="0"/>
        <v>2624205.4500000002</v>
      </c>
      <c r="F10" s="34">
        <f t="shared" si="0"/>
        <v>2624205.4500000002</v>
      </c>
    </row>
    <row r="11" spans="1:6" ht="15.75" customHeight="1" x14ac:dyDescent="0.25">
      <c r="A11" s="1" t="s">
        <v>16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</row>
    <row r="12" spans="1:6" ht="25.5" x14ac:dyDescent="0.25">
      <c r="A12" s="8" t="s">
        <v>17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</row>
    <row r="13" spans="1:6" x14ac:dyDescent="0.25">
      <c r="A13" s="7" t="s">
        <v>18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</row>
    <row r="14" spans="1:6" x14ac:dyDescent="0.25">
      <c r="A14" s="1" t="s">
        <v>19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</row>
    <row r="15" spans="1:6" ht="25.5" x14ac:dyDescent="0.25">
      <c r="A15" s="9" t="s">
        <v>20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</row>
    <row r="16" spans="1:6" x14ac:dyDescent="0.25">
      <c r="A16" s="1" t="s">
        <v>94</v>
      </c>
      <c r="B16" s="29">
        <f>SUM(B17:B18)</f>
        <v>2210941.19</v>
      </c>
      <c r="C16" s="29">
        <f t="shared" ref="C16:F16" si="1">SUM(C17:C18)</f>
        <v>2520005.4500000002</v>
      </c>
      <c r="D16" s="29">
        <f t="shared" si="1"/>
        <v>2826355.45</v>
      </c>
      <c r="E16" s="29">
        <f t="shared" si="1"/>
        <v>2624205.4500000002</v>
      </c>
      <c r="F16" s="29">
        <f t="shared" si="1"/>
        <v>2624205.4500000002</v>
      </c>
    </row>
    <row r="17" spans="1:6" x14ac:dyDescent="0.25">
      <c r="A17" s="9" t="s">
        <v>95</v>
      </c>
      <c r="B17" s="33">
        <v>2105075.98</v>
      </c>
      <c r="C17" s="33">
        <v>2402720.4500000002</v>
      </c>
      <c r="D17" s="33">
        <v>2713055.45</v>
      </c>
      <c r="E17" s="33">
        <v>2511205.4500000002</v>
      </c>
      <c r="F17" s="33">
        <v>2511205.4500000002</v>
      </c>
    </row>
    <row r="18" spans="1:6" x14ac:dyDescent="0.25">
      <c r="A18" s="9" t="s">
        <v>96</v>
      </c>
      <c r="B18" s="33">
        <v>105865.21</v>
      </c>
      <c r="C18" s="33">
        <v>117285</v>
      </c>
      <c r="D18" s="33">
        <v>113300</v>
      </c>
      <c r="E18" s="33">
        <v>113000</v>
      </c>
      <c r="F18" s="33">
        <v>113000</v>
      </c>
    </row>
    <row r="20" spans="1:6" ht="15.75" x14ac:dyDescent="0.25">
      <c r="D20" s="49" t="s">
        <v>125</v>
      </c>
    </row>
    <row r="21" spans="1:6" ht="15.75" x14ac:dyDescent="0.25">
      <c r="D21" s="49" t="s">
        <v>126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G23" sqref="G23"/>
    </sheetView>
  </sheetViews>
  <sheetFormatPr defaultRowHeight="15" x14ac:dyDescent="0.25"/>
  <cols>
    <col min="1" max="1" width="7.42578125" style="37" bestFit="1" customWidth="1"/>
    <col min="2" max="2" width="8.42578125" style="37" bestFit="1" customWidth="1"/>
    <col min="3" max="8" width="25.28515625" style="37" customWidth="1"/>
    <col min="9" max="16384" width="9.140625" style="37"/>
  </cols>
  <sheetData>
    <row r="1" spans="1:8" ht="42" customHeight="1" x14ac:dyDescent="0.25">
      <c r="A1" s="63" t="s">
        <v>116</v>
      </c>
      <c r="B1" s="63"/>
      <c r="C1" s="63"/>
      <c r="D1" s="63"/>
      <c r="E1" s="63"/>
      <c r="F1" s="63"/>
      <c r="G1" s="63"/>
      <c r="H1" s="63"/>
    </row>
    <row r="2" spans="1:8" ht="18" customHeight="1" x14ac:dyDescent="0.25">
      <c r="A2" s="38"/>
      <c r="B2" s="38"/>
      <c r="C2" s="38"/>
      <c r="D2" s="38"/>
      <c r="E2" s="38"/>
      <c r="F2" s="38"/>
      <c r="G2" s="38"/>
      <c r="H2" s="38"/>
    </row>
    <row r="3" spans="1:8" ht="15.75" customHeight="1" x14ac:dyDescent="0.25">
      <c r="A3" s="63" t="s">
        <v>24</v>
      </c>
      <c r="B3" s="63"/>
      <c r="C3" s="63"/>
      <c r="D3" s="63"/>
      <c r="E3" s="63"/>
      <c r="F3" s="63"/>
      <c r="G3" s="63"/>
      <c r="H3" s="63"/>
    </row>
    <row r="4" spans="1:8" ht="18" x14ac:dyDescent="0.25">
      <c r="A4" s="38"/>
      <c r="B4" s="38"/>
      <c r="C4" s="38"/>
      <c r="D4" s="38"/>
      <c r="E4" s="38"/>
      <c r="F4" s="38"/>
      <c r="G4" s="39"/>
      <c r="H4" s="39"/>
    </row>
    <row r="5" spans="1:8" ht="18" customHeight="1" x14ac:dyDescent="0.25">
      <c r="A5" s="63" t="s">
        <v>67</v>
      </c>
      <c r="B5" s="63"/>
      <c r="C5" s="63"/>
      <c r="D5" s="63"/>
      <c r="E5" s="63"/>
      <c r="F5" s="63"/>
      <c r="G5" s="63"/>
      <c r="H5" s="63"/>
    </row>
    <row r="6" spans="1:8" ht="18" x14ac:dyDescent="0.25">
      <c r="A6" s="38"/>
      <c r="B6" s="38"/>
      <c r="C6" s="38"/>
      <c r="D6" s="38"/>
      <c r="E6" s="38"/>
      <c r="F6" s="38"/>
      <c r="G6" s="39"/>
      <c r="H6" s="39"/>
    </row>
    <row r="7" spans="1:8" ht="25.5" x14ac:dyDescent="0.25">
      <c r="A7" s="50" t="s">
        <v>5</v>
      </c>
      <c r="B7" s="51" t="s">
        <v>6</v>
      </c>
      <c r="C7" s="51" t="s">
        <v>44</v>
      </c>
      <c r="D7" s="51" t="s">
        <v>117</v>
      </c>
      <c r="E7" s="50" t="s">
        <v>118</v>
      </c>
      <c r="F7" s="50" t="s">
        <v>119</v>
      </c>
      <c r="G7" s="50" t="s">
        <v>45</v>
      </c>
      <c r="H7" s="50" t="s">
        <v>120</v>
      </c>
    </row>
    <row r="8" spans="1:8" x14ac:dyDescent="0.25">
      <c r="A8" s="52"/>
      <c r="B8" s="53"/>
      <c r="C8" s="54" t="s">
        <v>69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</row>
    <row r="9" spans="1:8" ht="25.5" x14ac:dyDescent="0.25">
      <c r="A9" s="1">
        <v>8</v>
      </c>
      <c r="B9" s="1"/>
      <c r="C9" s="1" t="s">
        <v>21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</row>
    <row r="10" spans="1:8" x14ac:dyDescent="0.25">
      <c r="A10" s="1"/>
      <c r="B10" s="6">
        <v>84</v>
      </c>
      <c r="C10" s="6" t="s">
        <v>28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</row>
    <row r="11" spans="1:8" x14ac:dyDescent="0.25">
      <c r="A11" s="1"/>
      <c r="B11" s="6"/>
      <c r="C11" s="13"/>
      <c r="D11" s="33"/>
      <c r="E11" s="33"/>
      <c r="F11" s="33"/>
      <c r="G11" s="33"/>
      <c r="H11" s="33"/>
    </row>
    <row r="12" spans="1:8" x14ac:dyDescent="0.25">
      <c r="A12" s="1"/>
      <c r="B12" s="6"/>
      <c r="C12" s="54" t="s">
        <v>72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</row>
    <row r="13" spans="1:8" ht="25.5" x14ac:dyDescent="0.25">
      <c r="A13" s="4">
        <v>5</v>
      </c>
      <c r="B13" s="5"/>
      <c r="C13" s="10" t="s">
        <v>22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</row>
    <row r="14" spans="1:8" ht="25.5" x14ac:dyDescent="0.25">
      <c r="A14" s="6"/>
      <c r="B14" s="6">
        <v>54</v>
      </c>
      <c r="C14" s="11" t="s">
        <v>29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</row>
    <row r="16" spans="1:8" ht="15.75" x14ac:dyDescent="0.25">
      <c r="F16" s="49" t="s">
        <v>125</v>
      </c>
    </row>
    <row r="17" spans="6:6" ht="15.75" x14ac:dyDescent="0.25">
      <c r="F17" s="49" t="s">
        <v>126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F19" sqref="F19"/>
    </sheetView>
  </sheetViews>
  <sheetFormatPr defaultRowHeight="15" x14ac:dyDescent="0.25"/>
  <cols>
    <col min="1" max="6" width="25.28515625" style="37" customWidth="1"/>
    <col min="7" max="16384" width="9.140625" style="37"/>
  </cols>
  <sheetData>
    <row r="1" spans="1:6" ht="42" customHeight="1" x14ac:dyDescent="0.25">
      <c r="A1" s="63" t="s">
        <v>116</v>
      </c>
      <c r="B1" s="63"/>
      <c r="C1" s="63"/>
      <c r="D1" s="63"/>
      <c r="E1" s="63"/>
      <c r="F1" s="63"/>
    </row>
    <row r="2" spans="1:6" ht="18" customHeight="1" x14ac:dyDescent="0.25">
      <c r="A2" s="38"/>
      <c r="B2" s="38"/>
      <c r="C2" s="38"/>
      <c r="D2" s="38"/>
      <c r="E2" s="38"/>
      <c r="F2" s="38"/>
    </row>
    <row r="3" spans="1:6" ht="15.75" customHeight="1" x14ac:dyDescent="0.25">
      <c r="A3" s="63" t="s">
        <v>24</v>
      </c>
      <c r="B3" s="63"/>
      <c r="C3" s="63"/>
      <c r="D3" s="63"/>
      <c r="E3" s="63"/>
      <c r="F3" s="63"/>
    </row>
    <row r="4" spans="1:6" ht="18" x14ac:dyDescent="0.25">
      <c r="A4" s="38"/>
      <c r="B4" s="38"/>
      <c r="C4" s="38"/>
      <c r="D4" s="38"/>
      <c r="E4" s="39"/>
      <c r="F4" s="39"/>
    </row>
    <row r="5" spans="1:6" ht="18" customHeight="1" x14ac:dyDescent="0.25">
      <c r="A5" s="63" t="s">
        <v>68</v>
      </c>
      <c r="B5" s="63"/>
      <c r="C5" s="63"/>
      <c r="D5" s="63"/>
      <c r="E5" s="63"/>
      <c r="F5" s="63"/>
    </row>
    <row r="6" spans="1:6" ht="18" x14ac:dyDescent="0.25">
      <c r="A6" s="38"/>
      <c r="B6" s="38"/>
      <c r="C6" s="38"/>
      <c r="D6" s="38"/>
      <c r="E6" s="39"/>
      <c r="F6" s="39"/>
    </row>
    <row r="7" spans="1:6" ht="25.5" x14ac:dyDescent="0.25">
      <c r="A7" s="51" t="s">
        <v>58</v>
      </c>
      <c r="B7" s="51" t="s">
        <v>117</v>
      </c>
      <c r="C7" s="50" t="s">
        <v>118</v>
      </c>
      <c r="D7" s="50" t="s">
        <v>119</v>
      </c>
      <c r="E7" s="50" t="s">
        <v>45</v>
      </c>
      <c r="F7" s="50" t="s">
        <v>120</v>
      </c>
    </row>
    <row r="8" spans="1:6" x14ac:dyDescent="0.25">
      <c r="A8" s="1" t="s">
        <v>69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</row>
    <row r="9" spans="1:6" ht="25.5" x14ac:dyDescent="0.25">
      <c r="A9" s="1" t="s">
        <v>70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</row>
    <row r="10" spans="1:6" ht="25.5" x14ac:dyDescent="0.25">
      <c r="A10" s="8" t="s">
        <v>71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</row>
    <row r="11" spans="1:6" x14ac:dyDescent="0.25">
      <c r="A11" s="8"/>
      <c r="B11" s="33"/>
      <c r="C11" s="33"/>
      <c r="D11" s="33"/>
      <c r="E11" s="33"/>
      <c r="F11" s="33"/>
    </row>
    <row r="12" spans="1:6" x14ac:dyDescent="0.25">
      <c r="A12" s="1" t="s">
        <v>72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</row>
    <row r="13" spans="1:6" x14ac:dyDescent="0.25">
      <c r="A13" s="10" t="s">
        <v>63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</row>
    <row r="14" spans="1:6" x14ac:dyDescent="0.25">
      <c r="A14" s="3" t="s">
        <v>64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</row>
    <row r="15" spans="1:6" x14ac:dyDescent="0.25">
      <c r="A15" s="10" t="s">
        <v>65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</row>
    <row r="16" spans="1:6" x14ac:dyDescent="0.25">
      <c r="A16" s="3" t="s">
        <v>66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</row>
    <row r="18" spans="4:4" ht="15.75" x14ac:dyDescent="0.25">
      <c r="D18" s="49" t="s">
        <v>125</v>
      </c>
    </row>
    <row r="19" spans="4:4" ht="15.75" x14ac:dyDescent="0.25">
      <c r="D19" s="49" t="s">
        <v>126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workbookViewId="0">
      <selection activeCell="F27" sqref="F27"/>
    </sheetView>
  </sheetViews>
  <sheetFormatPr defaultRowHeight="15" x14ac:dyDescent="0.25"/>
  <cols>
    <col min="1" max="1" width="7.42578125" style="37" bestFit="1" customWidth="1"/>
    <col min="2" max="2" width="8.42578125" style="37" bestFit="1" customWidth="1"/>
    <col min="3" max="3" width="8.7109375" style="37" customWidth="1"/>
    <col min="4" max="4" width="30" style="37" customWidth="1"/>
    <col min="5" max="9" width="25.28515625" style="37" customWidth="1"/>
    <col min="10" max="16384" width="9.140625" style="37"/>
  </cols>
  <sheetData>
    <row r="1" spans="1:9" ht="42" customHeight="1" x14ac:dyDescent="0.25">
      <c r="A1" s="63" t="s">
        <v>116</v>
      </c>
      <c r="B1" s="63"/>
      <c r="C1" s="63"/>
      <c r="D1" s="63"/>
      <c r="E1" s="63"/>
      <c r="F1" s="63"/>
      <c r="G1" s="63"/>
      <c r="H1" s="63"/>
      <c r="I1" s="63"/>
    </row>
    <row r="2" spans="1:9" ht="18" x14ac:dyDescent="0.25">
      <c r="A2" s="38"/>
      <c r="B2" s="38"/>
      <c r="C2" s="38"/>
      <c r="D2" s="38"/>
      <c r="E2" s="38"/>
      <c r="F2" s="38"/>
      <c r="G2" s="38"/>
      <c r="H2" s="39"/>
      <c r="I2" s="39"/>
    </row>
    <row r="3" spans="1:9" ht="18" customHeight="1" x14ac:dyDescent="0.25">
      <c r="A3" s="63" t="s">
        <v>23</v>
      </c>
      <c r="B3" s="65"/>
      <c r="C3" s="65"/>
      <c r="D3" s="65"/>
      <c r="E3" s="65"/>
      <c r="F3" s="65"/>
      <c r="G3" s="65"/>
      <c r="H3" s="65"/>
      <c r="I3" s="65"/>
    </row>
    <row r="4" spans="1:9" ht="18" x14ac:dyDescent="0.25">
      <c r="A4" s="38"/>
      <c r="B4" s="38"/>
      <c r="C4" s="38"/>
      <c r="D4" s="38"/>
      <c r="E4" s="38"/>
      <c r="F4" s="38"/>
      <c r="G4" s="38"/>
      <c r="H4" s="39"/>
      <c r="I4" s="39"/>
    </row>
    <row r="5" spans="1:9" ht="25.5" x14ac:dyDescent="0.25">
      <c r="A5" s="96" t="s">
        <v>25</v>
      </c>
      <c r="B5" s="97"/>
      <c r="C5" s="98"/>
      <c r="D5" s="51" t="s">
        <v>26</v>
      </c>
      <c r="E5" s="51" t="s">
        <v>117</v>
      </c>
      <c r="F5" s="50" t="s">
        <v>118</v>
      </c>
      <c r="G5" s="50" t="s">
        <v>119</v>
      </c>
      <c r="H5" s="50" t="s">
        <v>45</v>
      </c>
      <c r="I5" s="50" t="s">
        <v>120</v>
      </c>
    </row>
    <row r="6" spans="1:9" ht="21" customHeight="1" x14ac:dyDescent="0.25">
      <c r="A6" s="84" t="s">
        <v>98</v>
      </c>
      <c r="B6" s="85"/>
      <c r="C6" s="86"/>
      <c r="D6" s="58" t="s">
        <v>31</v>
      </c>
      <c r="E6" s="33"/>
      <c r="F6" s="31"/>
      <c r="G6" s="31"/>
      <c r="H6" s="31"/>
      <c r="I6" s="31"/>
    </row>
    <row r="7" spans="1:9" x14ac:dyDescent="0.25">
      <c r="A7" s="84" t="s">
        <v>32</v>
      </c>
      <c r="B7" s="85"/>
      <c r="C7" s="86"/>
      <c r="D7" s="58" t="s">
        <v>33</v>
      </c>
      <c r="E7" s="33"/>
      <c r="F7" s="31"/>
      <c r="G7" s="31"/>
      <c r="H7" s="31"/>
      <c r="I7" s="31"/>
    </row>
    <row r="8" spans="1:9" x14ac:dyDescent="0.25">
      <c r="A8" s="90" t="s">
        <v>34</v>
      </c>
      <c r="B8" s="91"/>
      <c r="C8" s="92"/>
      <c r="D8" s="59" t="s">
        <v>35</v>
      </c>
      <c r="E8" s="33"/>
      <c r="F8" s="31"/>
      <c r="G8" s="31"/>
      <c r="H8" s="31"/>
      <c r="I8" s="60"/>
    </row>
    <row r="9" spans="1:9" x14ac:dyDescent="0.25">
      <c r="A9" s="93">
        <v>3</v>
      </c>
      <c r="B9" s="94"/>
      <c r="C9" s="95"/>
      <c r="D9" s="13" t="s">
        <v>10</v>
      </c>
      <c r="E9" s="33"/>
      <c r="F9" s="31"/>
      <c r="G9" s="31"/>
      <c r="H9" s="31"/>
      <c r="I9" s="60"/>
    </row>
    <row r="10" spans="1:9" x14ac:dyDescent="0.25">
      <c r="A10" s="87">
        <v>31</v>
      </c>
      <c r="B10" s="88"/>
      <c r="C10" s="89"/>
      <c r="D10" s="13" t="s">
        <v>11</v>
      </c>
      <c r="E10" s="33"/>
      <c r="F10" s="31"/>
      <c r="G10" s="31"/>
      <c r="H10" s="31"/>
      <c r="I10" s="60"/>
    </row>
    <row r="11" spans="1:9" x14ac:dyDescent="0.25">
      <c r="A11" s="87">
        <v>32</v>
      </c>
      <c r="B11" s="88"/>
      <c r="C11" s="89"/>
      <c r="D11" s="13" t="s">
        <v>27</v>
      </c>
      <c r="E11" s="33"/>
      <c r="F11" s="31"/>
      <c r="G11" s="31"/>
      <c r="H11" s="31"/>
      <c r="I11" s="60"/>
    </row>
    <row r="12" spans="1:9" ht="51" x14ac:dyDescent="0.25">
      <c r="A12" s="84" t="s">
        <v>30</v>
      </c>
      <c r="B12" s="85"/>
      <c r="C12" s="86"/>
      <c r="D12" s="58" t="s">
        <v>110</v>
      </c>
      <c r="E12" s="29">
        <f>E18</f>
        <v>23320.5</v>
      </c>
      <c r="F12" s="29">
        <f t="shared" ref="F12:I12" si="0">F18</f>
        <v>32000</v>
      </c>
      <c r="G12" s="29">
        <f t="shared" si="0"/>
        <v>31700</v>
      </c>
      <c r="H12" s="29">
        <f t="shared" si="0"/>
        <v>31700</v>
      </c>
      <c r="I12" s="29">
        <f t="shared" si="0"/>
        <v>31700</v>
      </c>
    </row>
    <row r="13" spans="1:9" ht="14.25" customHeight="1" x14ac:dyDescent="0.25">
      <c r="A13" s="84" t="s">
        <v>36</v>
      </c>
      <c r="B13" s="85"/>
      <c r="C13" s="86"/>
      <c r="D13" s="58" t="s">
        <v>37</v>
      </c>
      <c r="E13" s="34" t="s">
        <v>99</v>
      </c>
      <c r="F13" s="34" t="s">
        <v>99</v>
      </c>
      <c r="G13" s="34" t="s">
        <v>99</v>
      </c>
      <c r="H13" s="34" t="s">
        <v>99</v>
      </c>
      <c r="I13" s="34" t="s">
        <v>99</v>
      </c>
    </row>
    <row r="14" spans="1:9" ht="15" customHeight="1" x14ac:dyDescent="0.25">
      <c r="A14" s="90" t="s">
        <v>34</v>
      </c>
      <c r="B14" s="91"/>
      <c r="C14" s="92"/>
      <c r="D14" s="59" t="s">
        <v>35</v>
      </c>
      <c r="E14" s="29" t="s">
        <v>100</v>
      </c>
      <c r="F14" s="29" t="s">
        <v>100</v>
      </c>
      <c r="G14" s="29" t="s">
        <v>100</v>
      </c>
      <c r="H14" s="29" t="s">
        <v>100</v>
      </c>
      <c r="I14" s="29" t="s">
        <v>100</v>
      </c>
    </row>
    <row r="15" spans="1:9" x14ac:dyDescent="0.25">
      <c r="A15" s="93">
        <v>3</v>
      </c>
      <c r="B15" s="94"/>
      <c r="C15" s="95"/>
      <c r="D15" s="13" t="s">
        <v>10</v>
      </c>
      <c r="E15" s="33"/>
      <c r="F15" s="31"/>
      <c r="G15" s="31"/>
      <c r="H15" s="31"/>
      <c r="I15" s="60"/>
    </row>
    <row r="16" spans="1:9" x14ac:dyDescent="0.25">
      <c r="A16" s="87">
        <v>32</v>
      </c>
      <c r="B16" s="88"/>
      <c r="C16" s="89"/>
      <c r="D16" s="13" t="s">
        <v>27</v>
      </c>
      <c r="E16" s="33"/>
      <c r="F16" s="31"/>
      <c r="G16" s="31"/>
      <c r="H16" s="31"/>
      <c r="I16" s="60"/>
    </row>
    <row r="17" spans="1:9" ht="15" customHeight="1" x14ac:dyDescent="0.25">
      <c r="A17" s="90" t="s">
        <v>34</v>
      </c>
      <c r="B17" s="91"/>
      <c r="C17" s="92"/>
      <c r="D17" s="59" t="s">
        <v>35</v>
      </c>
      <c r="E17" s="33"/>
      <c r="F17" s="31"/>
      <c r="G17" s="31"/>
      <c r="H17" s="31"/>
      <c r="I17" s="60"/>
    </row>
    <row r="18" spans="1:9" s="55" customFormat="1" ht="25.5" x14ac:dyDescent="0.25">
      <c r="A18" s="84">
        <v>4</v>
      </c>
      <c r="B18" s="85"/>
      <c r="C18" s="86"/>
      <c r="D18" s="58" t="s">
        <v>12</v>
      </c>
      <c r="E18" s="29">
        <f>E19</f>
        <v>23320.5</v>
      </c>
      <c r="F18" s="29">
        <f t="shared" ref="F18:I18" si="1">F19</f>
        <v>32000</v>
      </c>
      <c r="G18" s="29">
        <f t="shared" si="1"/>
        <v>31700</v>
      </c>
      <c r="H18" s="29">
        <f t="shared" si="1"/>
        <v>31700</v>
      </c>
      <c r="I18" s="29">
        <f t="shared" si="1"/>
        <v>31700</v>
      </c>
    </row>
    <row r="19" spans="1:9" ht="25.5" x14ac:dyDescent="0.25">
      <c r="A19" s="87">
        <v>42</v>
      </c>
      <c r="B19" s="88"/>
      <c r="C19" s="89"/>
      <c r="D19" s="13" t="s">
        <v>43</v>
      </c>
      <c r="E19" s="33">
        <v>23320.5</v>
      </c>
      <c r="F19" s="31">
        <v>32000</v>
      </c>
      <c r="G19" s="31">
        <v>31700</v>
      </c>
      <c r="H19" s="31">
        <v>31700</v>
      </c>
      <c r="I19" s="60">
        <v>31700</v>
      </c>
    </row>
    <row r="21" spans="1:9" ht="15.75" x14ac:dyDescent="0.25">
      <c r="G21" s="49" t="s">
        <v>125</v>
      </c>
    </row>
    <row r="22" spans="1:9" ht="15.75" x14ac:dyDescent="0.25">
      <c r="G22" s="49" t="s">
        <v>126</v>
      </c>
    </row>
  </sheetData>
  <mergeCells count="17"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16:C16"/>
    <mergeCell ref="A18:C18"/>
    <mergeCell ref="A19:C19"/>
    <mergeCell ref="A12:C12"/>
    <mergeCell ref="A13:C13"/>
    <mergeCell ref="A14:C14"/>
    <mergeCell ref="A15:C15"/>
    <mergeCell ref="A17:C17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Igor</cp:lastModifiedBy>
  <cp:lastPrinted>2024-11-25T06:51:12Z</cp:lastPrinted>
  <dcterms:created xsi:type="dcterms:W3CDTF">2022-08-12T12:51:27Z</dcterms:created>
  <dcterms:modified xsi:type="dcterms:W3CDTF">2024-11-25T06:51:19Z</dcterms:modified>
</cp:coreProperties>
</file>