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Š Sibinj\Financijski izvještaji\PLAN NABAVE 2022-2025\2025\"/>
    </mc:Choice>
  </mc:AlternateContent>
  <bookViews>
    <workbookView xWindow="360" yWindow="120" windowWidth="14355" windowHeight="6975" tabRatio="994"/>
  </bookViews>
  <sheets>
    <sheet name="Plan nabave 2025" sheetId="14" r:id="rId1"/>
  </sheets>
  <calcPr calcId="162913"/>
</workbook>
</file>

<file path=xl/calcChain.xml><?xml version="1.0" encoding="utf-8"?>
<calcChain xmlns="http://schemas.openxmlformats.org/spreadsheetml/2006/main">
  <c r="D12" i="14" l="1"/>
  <c r="E6" i="14" l="1"/>
  <c r="D124" i="14" l="1"/>
  <c r="E94" i="14" l="1"/>
  <c r="D95" i="14" l="1"/>
  <c r="D94" i="14" l="1"/>
  <c r="D112" i="14" l="1"/>
  <c r="D35" i="14"/>
  <c r="D122" i="14"/>
  <c r="D121" i="14" s="1"/>
  <c r="D93" i="14"/>
  <c r="D92" i="14"/>
  <c r="D86" i="14"/>
  <c r="D85" i="14"/>
  <c r="D65" i="14"/>
  <c r="D34" i="14"/>
  <c r="D33" i="14"/>
  <c r="D97" i="14"/>
  <c r="D96" i="14" s="1"/>
  <c r="D16" i="14"/>
  <c r="D9" i="14"/>
  <c r="D25" i="14"/>
  <c r="D82" i="14"/>
  <c r="D32" i="14"/>
  <c r="D20" i="14"/>
  <c r="D11" i="14"/>
  <c r="D67" i="14"/>
  <c r="D120" i="14"/>
  <c r="D119" i="14" s="1"/>
  <c r="E123" i="14"/>
  <c r="E100" i="14"/>
  <c r="D68" i="14"/>
  <c r="D54" i="14"/>
  <c r="D53" i="14" s="1"/>
  <c r="E98" i="14"/>
  <c r="D89" i="14"/>
  <c r="D71" i="14"/>
  <c r="D81" i="14"/>
  <c r="D80" i="14"/>
  <c r="D79" i="14"/>
  <c r="D78" i="14"/>
  <c r="D77" i="14"/>
  <c r="D57" i="14"/>
  <c r="D29" i="14"/>
  <c r="D30" i="14"/>
  <c r="D31" i="14"/>
  <c r="E11" i="14"/>
  <c r="D23" i="14"/>
  <c r="D58" i="14"/>
  <c r="D59" i="14"/>
  <c r="D46" i="14"/>
  <c r="D47" i="14"/>
  <c r="D70" i="14"/>
  <c r="D15" i="14"/>
  <c r="D52" i="14"/>
  <c r="D8" i="14"/>
  <c r="D10" i="14"/>
  <c r="D19" i="14" l="1"/>
  <c r="D88" i="14"/>
  <c r="D87" i="14" s="1"/>
  <c r="E42" i="14"/>
  <c r="D56" i="14"/>
  <c r="D28" i="14"/>
  <c r="D27" i="14" s="1"/>
  <c r="D26" i="14" s="1"/>
  <c r="E27" i="14"/>
  <c r="E26" i="14" s="1"/>
  <c r="E90" i="14"/>
  <c r="D76" i="14"/>
  <c r="E76" i="14"/>
  <c r="D84" i="14"/>
  <c r="D83" i="14" s="1"/>
  <c r="D101" i="14"/>
  <c r="D100" i="14" s="1"/>
  <c r="D99" i="14"/>
  <c r="D51" i="14"/>
  <c r="E117" i="14"/>
  <c r="D116" i="14"/>
  <c r="E113" i="14"/>
  <c r="D114" i="14"/>
  <c r="D113" i="14" s="1"/>
  <c r="D44" i="14"/>
  <c r="E17" i="14"/>
  <c r="D21" i="14"/>
  <c r="D43" i="14"/>
  <c r="D60" i="14"/>
  <c r="D45" i="14"/>
  <c r="E121" i="14"/>
  <c r="E110" i="14"/>
  <c r="D111" i="14"/>
  <c r="D110" i="14" s="1"/>
  <c r="D91" i="14"/>
  <c r="E64" i="14"/>
  <c r="D64" i="14"/>
  <c r="D125" i="14"/>
  <c r="D123" i="14" s="1"/>
  <c r="D62" i="14"/>
  <c r="E22" i="14"/>
  <c r="E13" i="14"/>
  <c r="D24" i="14"/>
  <c r="D22" i="14" s="1"/>
  <c r="D7" i="14"/>
  <c r="D18" i="14"/>
  <c r="D14" i="14"/>
  <c r="D13" i="14" s="1"/>
  <c r="D69" i="14"/>
  <c r="E119" i="14"/>
  <c r="E96" i="14"/>
  <c r="E83" i="14"/>
  <c r="E69" i="14"/>
  <c r="D66" i="14"/>
  <c r="E66" i="14"/>
  <c r="E53" i="14"/>
  <c r="E51" i="14"/>
  <c r="E87" i="14" l="1"/>
  <c r="E5" i="14"/>
  <c r="D55" i="14"/>
  <c r="E55" i="14"/>
  <c r="D90" i="14"/>
  <c r="D98" i="14"/>
  <c r="D42" i="14"/>
  <c r="D6" i="14"/>
  <c r="D118" i="14"/>
  <c r="D117" i="14" s="1"/>
  <c r="E115" i="14"/>
  <c r="D17" i="14"/>
  <c r="D115" i="14"/>
  <c r="D49" i="14"/>
  <c r="D50" i="14"/>
  <c r="E61" i="14"/>
  <c r="D63" i="14"/>
  <c r="E48" i="14"/>
  <c r="E126" i="14" l="1"/>
  <c r="D5" i="14"/>
  <c r="D48" i="14"/>
  <c r="D61" i="14"/>
  <c r="D126" i="14" l="1"/>
</calcChain>
</file>

<file path=xl/sharedStrings.xml><?xml version="1.0" encoding="utf-8"?>
<sst xmlns="http://schemas.openxmlformats.org/spreadsheetml/2006/main" count="276" uniqueCount="210">
  <si>
    <t>Ažuriranje računalnih baza</t>
  </si>
  <si>
    <t>Pedagoška dokumentacija</t>
  </si>
  <si>
    <t>Potrošni uredski materijal</t>
  </si>
  <si>
    <t>Električna energija</t>
  </si>
  <si>
    <t>Plin</t>
  </si>
  <si>
    <t>Motorni benzin</t>
  </si>
  <si>
    <t>Ogrijevno drvo</t>
  </si>
  <si>
    <t>Lož ulje</t>
  </si>
  <si>
    <t>Sitni inventar</t>
  </si>
  <si>
    <t>Internetske usluge</t>
  </si>
  <si>
    <t>Poštanske usluge</t>
  </si>
  <si>
    <t>Ostale informatičke usluge</t>
  </si>
  <si>
    <t>Laboratorijske usluge</t>
  </si>
  <si>
    <t>PLAN NABAVE</t>
  </si>
  <si>
    <t>UKUPNO:</t>
  </si>
  <si>
    <t>Tinta, toneri</t>
  </si>
  <si>
    <t>Papir za fotokopiranje</t>
  </si>
  <si>
    <t>Literatura</t>
  </si>
  <si>
    <t>Papirnati ručnici</t>
  </si>
  <si>
    <t>Sredstva za čišćenje/ održavanje</t>
  </si>
  <si>
    <t>Toaletni papir</t>
  </si>
  <si>
    <t>Tekući sapun</t>
  </si>
  <si>
    <t>Hamer papir</t>
  </si>
  <si>
    <t>Materijal za nastavu/ INA</t>
  </si>
  <si>
    <t>Fiksne telefonske usluge</t>
  </si>
  <si>
    <t>Mobilne telefonske usluge</t>
  </si>
  <si>
    <t>Kruh i mlinarski proizvodi</t>
  </si>
  <si>
    <t>Mlijeko i mliječni proizvodi</t>
  </si>
  <si>
    <t>Meso i mesne prerađevine</t>
  </si>
  <si>
    <t>Sokovi i napitci</t>
  </si>
  <si>
    <t>Odvoz smeća</t>
  </si>
  <si>
    <t>Deratizacija, dezinsekcija</t>
  </si>
  <si>
    <t>Čišćenje i atest dimnjaka</t>
  </si>
  <si>
    <t>Utrošak vode</t>
  </si>
  <si>
    <t>Pitka voda iz boce</t>
  </si>
  <si>
    <t>Reprezentacija</t>
  </si>
  <si>
    <t>Poslovi zaštite na radu</t>
  </si>
  <si>
    <t>Materijal za održavanje opreme</t>
  </si>
  <si>
    <t>Zdravstveni pregledi</t>
  </si>
  <si>
    <t>Ostale usluge</t>
  </si>
  <si>
    <t>Premije osiguranja</t>
  </si>
  <si>
    <t>Radna obuća i odjeća</t>
  </si>
  <si>
    <t>Zakupnine i najamnine</t>
  </si>
  <si>
    <t>Ostali nenavedeni rashodi</t>
  </si>
  <si>
    <t>Uredska oprema i namještaj</t>
  </si>
  <si>
    <t>Knjige za knjižnicu</t>
  </si>
  <si>
    <t>Materijal i sirovine</t>
  </si>
  <si>
    <t>Uredski materijal</t>
  </si>
  <si>
    <t>Materijal za higijenske potrebe</t>
  </si>
  <si>
    <t>Energija</t>
  </si>
  <si>
    <t>Namirnice</t>
  </si>
  <si>
    <t>Materijal i dijelovi za tekuće i investicijsko održavanje</t>
  </si>
  <si>
    <t>Konto</t>
  </si>
  <si>
    <t>Uredski materijal i ost.mat. rashodi</t>
  </si>
  <si>
    <t>Službena radna obuća i odjeća</t>
  </si>
  <si>
    <t>Usluge telefona, pošte</t>
  </si>
  <si>
    <t>Komunalne usluge</t>
  </si>
  <si>
    <t>Zdravstvene usluge</t>
  </si>
  <si>
    <t>Intelektualne i osobne usluge</t>
  </si>
  <si>
    <t>Računalne usluge</t>
  </si>
  <si>
    <t>Knjige</t>
  </si>
  <si>
    <t>Predmet nabave</t>
  </si>
  <si>
    <t>108. brigade ZNG 4, 35252 Sibinj</t>
  </si>
  <si>
    <t>OIB: 46036264063</t>
  </si>
  <si>
    <t>M.P.</t>
  </si>
  <si>
    <t>__________________________________</t>
  </si>
  <si>
    <t>Ev.br.</t>
  </si>
  <si>
    <t>Ostali nespomenuti rashodi</t>
  </si>
  <si>
    <t>Materijal i sr.za čišćenje i održ.</t>
  </si>
  <si>
    <t>Ostali materijal za potrebe posl.</t>
  </si>
  <si>
    <t>Usluge tekućeg i investicijskog održavanja</t>
  </si>
  <si>
    <t>Materijal za čišćenje/ održavanje</t>
  </si>
  <si>
    <t>Materijal za kutiju prve pomoći</t>
  </si>
  <si>
    <t>Namirnice - Projekt EU / BPŽ 5.1.</t>
  </si>
  <si>
    <t xml:space="preserve">KLASA: </t>
  </si>
  <si>
    <t xml:space="preserve">URBROJ: </t>
  </si>
  <si>
    <t>Usluge održavanja objekata</t>
  </si>
  <si>
    <t>Usluge servisa opreme</t>
  </si>
  <si>
    <t>Materijal za održavanje objekata</t>
  </si>
  <si>
    <t>Ostalo/ namazi,šećer,pahuljice i sl.</t>
  </si>
  <si>
    <t>Ostalo/ slivne vode, sanitacija i sl.</t>
  </si>
  <si>
    <t>Godišnje licence za računala</t>
  </si>
  <si>
    <t>Drugi dohodak</t>
  </si>
  <si>
    <t>Namirnice - Projekt Školska shema</t>
  </si>
  <si>
    <t xml:space="preserve">     Ravnatelj: Josip Šišmanović</t>
  </si>
  <si>
    <t>Sportska i glazbena oprema</t>
  </si>
  <si>
    <t>OŠ SIBINJSKIH ŽRTAVA</t>
  </si>
  <si>
    <t>Namirnice - Projekt Medni dan 5.1.</t>
  </si>
  <si>
    <t>Usluge promidžbe i informiranja</t>
  </si>
  <si>
    <t>Elektronski mediji</t>
  </si>
  <si>
    <t>Grafičke,tiskarske usluge, uvez</t>
  </si>
  <si>
    <t>Usluge čišćenja, pranja i slično</t>
  </si>
  <si>
    <t>Ostale nespomenute usluge</t>
  </si>
  <si>
    <t>Računala i računalna oprema</t>
  </si>
  <si>
    <t>Uredski namještaj</t>
  </si>
  <si>
    <t>Oprema</t>
  </si>
  <si>
    <t>Oprema za održavanje i zaštitu</t>
  </si>
  <si>
    <t>Oprema za održavanje prostorija</t>
  </si>
  <si>
    <t>Sredstva za dezinfekciju</t>
  </si>
  <si>
    <t>Komunikacijska oprema</t>
  </si>
  <si>
    <t>Radio i TV prijemnici</t>
  </si>
  <si>
    <t>Najam opreme</t>
  </si>
  <si>
    <t>Iznos (€)</t>
  </si>
  <si>
    <t>Naknade izvan radnog odnosa</t>
  </si>
  <si>
    <t>Uređaji,strojevi i oprema za ostale namjene</t>
  </si>
  <si>
    <t>€ bez PDV-a</t>
  </si>
  <si>
    <t>€ sa PDV-om</t>
  </si>
  <si>
    <t>Školski udžbenici</t>
  </si>
  <si>
    <t>-</t>
  </si>
  <si>
    <t>Instrumenti, uređaji i strojevi</t>
  </si>
  <si>
    <t>Strojevi za obradu zemljišta</t>
  </si>
  <si>
    <t>Taxi prijevoz učenika</t>
  </si>
  <si>
    <t>PLAN  NABAVE   2025.</t>
  </si>
  <si>
    <t>1/25</t>
  </si>
  <si>
    <t>2/25</t>
  </si>
  <si>
    <t>3/25</t>
  </si>
  <si>
    <t>4/25</t>
  </si>
  <si>
    <t>5/25</t>
  </si>
  <si>
    <t>6/25</t>
  </si>
  <si>
    <t>7/25</t>
  </si>
  <si>
    <t>8/25</t>
  </si>
  <si>
    <t>9/25</t>
  </si>
  <si>
    <t>10/25</t>
  </si>
  <si>
    <t>11/25</t>
  </si>
  <si>
    <t>12/25</t>
  </si>
  <si>
    <t>13/25</t>
  </si>
  <si>
    <t>14/25</t>
  </si>
  <si>
    <t>15/25</t>
  </si>
  <si>
    <t>16/25</t>
  </si>
  <si>
    <t>17/25</t>
  </si>
  <si>
    <t>18/25</t>
  </si>
  <si>
    <t>19/25</t>
  </si>
  <si>
    <t>20/25</t>
  </si>
  <si>
    <t>21/25</t>
  </si>
  <si>
    <t>22/25</t>
  </si>
  <si>
    <t>23/25</t>
  </si>
  <si>
    <t>24/25</t>
  </si>
  <si>
    <t>25/25</t>
  </si>
  <si>
    <t>27/25</t>
  </si>
  <si>
    <t>31/25</t>
  </si>
  <si>
    <t>32/25</t>
  </si>
  <si>
    <t>26/25</t>
  </si>
  <si>
    <t>28/25</t>
  </si>
  <si>
    <t>29/25</t>
  </si>
  <si>
    <t>30/25</t>
  </si>
  <si>
    <t>33/25</t>
  </si>
  <si>
    <t>34/25</t>
  </si>
  <si>
    <t>35/25</t>
  </si>
  <si>
    <t>36/25</t>
  </si>
  <si>
    <t>37/25</t>
  </si>
  <si>
    <t>38/25</t>
  </si>
  <si>
    <t>39/25</t>
  </si>
  <si>
    <t>40/25</t>
  </si>
  <si>
    <t>41/25</t>
  </si>
  <si>
    <t>42/25</t>
  </si>
  <si>
    <t>43/25</t>
  </si>
  <si>
    <t>44/25</t>
  </si>
  <si>
    <t>45/25</t>
  </si>
  <si>
    <t>46/25</t>
  </si>
  <si>
    <t>47/25</t>
  </si>
  <si>
    <t>48/25</t>
  </si>
  <si>
    <t>49/25</t>
  </si>
  <si>
    <t>50/25</t>
  </si>
  <si>
    <t>51/25</t>
  </si>
  <si>
    <t>52/25</t>
  </si>
  <si>
    <t>53/25</t>
  </si>
  <si>
    <t>54/25</t>
  </si>
  <si>
    <t>55/25</t>
  </si>
  <si>
    <t>56/25</t>
  </si>
  <si>
    <t>57/25</t>
  </si>
  <si>
    <t>58/25</t>
  </si>
  <si>
    <t>59/25</t>
  </si>
  <si>
    <t>60/25</t>
  </si>
  <si>
    <t>61/25</t>
  </si>
  <si>
    <t>62/25</t>
  </si>
  <si>
    <t>63/25</t>
  </si>
  <si>
    <t>64/25</t>
  </si>
  <si>
    <t>65/25</t>
  </si>
  <si>
    <t>66/25</t>
  </si>
  <si>
    <t>67/25</t>
  </si>
  <si>
    <t>68/25</t>
  </si>
  <si>
    <t>U Sibinju, 20.11.2024.</t>
  </si>
  <si>
    <t>IZVORI</t>
  </si>
  <si>
    <t>SREDSTAVA</t>
  </si>
  <si>
    <t>5.1. BPŽ pomoći     3.1. Vlastiti prihodi                5.3. Pomoći</t>
  </si>
  <si>
    <t>5.2. Decentralizirani prihodi</t>
  </si>
  <si>
    <t xml:space="preserve">5.2. BPŽ Decentralizirani prihodi               3.1. Vlastiti prihodi                         4.2. Prihodi za posebne namjene   5.3. Pomoći             6.2. Donacije        </t>
  </si>
  <si>
    <t>5.2. Dec.prihodi</t>
  </si>
  <si>
    <t>5.2. Dec.prihodi  3.1. Vlastiti prihodi                     5.3. Pomoći</t>
  </si>
  <si>
    <t>5.2.Dec.pr./          3.1. Vlastiti pr. / 6.2.Donacije</t>
  </si>
  <si>
    <t>5.2. Decentralizirani prihodi             3.1. Vlastiti prih.</t>
  </si>
  <si>
    <t>5.2. Dec.prihodi     3.1. Vlast.prihodi    4.2. Posebni pr. 5.3.Pomoći 6.2.Donacije</t>
  </si>
  <si>
    <t>4.2. Prihodi za posebne namjene</t>
  </si>
  <si>
    <t>Naknade za natjecanja</t>
  </si>
  <si>
    <t>Intelektualne usluge</t>
  </si>
  <si>
    <t>Ostali materijal za poslovanje</t>
  </si>
  <si>
    <t>5.2. Dec prihodi 3.1.Vlastiti prihodi          6.2. Donacije</t>
  </si>
  <si>
    <t>5.2./ 3.1./ 4.2./ 5.3./ 6.2.</t>
  </si>
  <si>
    <t>Vrsta postupka:</t>
  </si>
  <si>
    <t>JEDNOSTAVNA NABAVA</t>
  </si>
  <si>
    <t>3.1. Vlastiti prih.       5.3.Pomoći</t>
  </si>
  <si>
    <t>3.1. Vlastiti prihodi</t>
  </si>
  <si>
    <t>6.2. Donacije</t>
  </si>
  <si>
    <t xml:space="preserve">3.1. Vlastiti prih. 4.2. Posebni prihodi               5.3. Pomoći              </t>
  </si>
  <si>
    <t>Str. 1/4</t>
  </si>
  <si>
    <t>Str. 2/4</t>
  </si>
  <si>
    <t>Str. 3/4</t>
  </si>
  <si>
    <t>Str. 4/4</t>
  </si>
  <si>
    <t>406-01/24-01/03</t>
  </si>
  <si>
    <t>2178/08-01/24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</si>
</sst>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003399"/>
      <name val="Arial"/>
      <family val="2"/>
      <charset val="238"/>
    </font>
    <font>
      <b/>
      <sz val="11"/>
      <color rgb="FF003399"/>
      <name val="Arial"/>
      <family val="2"/>
      <charset val="238"/>
    </font>
    <font>
      <b/>
      <sz val="9"/>
      <color rgb="FF003399"/>
      <name val="Arial"/>
      <family val="2"/>
      <charset val="238"/>
    </font>
    <font>
      <b/>
      <sz val="12"/>
      <color rgb="FF00339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4" xfId="0" applyFont="1" applyBorder="1"/>
    <xf numFmtId="0" fontId="11" fillId="2" borderId="11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2" fontId="10" fillId="0" borderId="15" xfId="0" applyNumberFormat="1" applyFont="1" applyBorder="1"/>
    <xf numFmtId="2" fontId="10" fillId="0" borderId="15" xfId="0" applyNumberFormat="1" applyFont="1" applyFill="1" applyBorder="1"/>
    <xf numFmtId="2" fontId="10" fillId="0" borderId="14" xfId="0" applyNumberFormat="1" applyFont="1" applyFill="1" applyBorder="1"/>
    <xf numFmtId="2" fontId="13" fillId="2" borderId="4" xfId="0" applyNumberFormat="1" applyFont="1" applyFill="1" applyBorder="1"/>
    <xf numFmtId="2" fontId="10" fillId="0" borderId="14" xfId="0" applyNumberFormat="1" applyFont="1" applyBorder="1"/>
    <xf numFmtId="0" fontId="14" fillId="0" borderId="0" xfId="0" applyFont="1"/>
    <xf numFmtId="0" fontId="9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/>
    <xf numFmtId="2" fontId="13" fillId="4" borderId="4" xfId="0" applyNumberFormat="1" applyFont="1" applyFill="1" applyBorder="1" applyAlignment="1">
      <alignment horizontal="right" vertical="center"/>
    </xf>
    <xf numFmtId="0" fontId="8" fillId="0" borderId="18" xfId="0" applyFont="1" applyBorder="1" applyAlignment="1">
      <alignment horizontal="center"/>
    </xf>
    <xf numFmtId="0" fontId="8" fillId="0" borderId="13" xfId="0" applyFont="1" applyBorder="1"/>
    <xf numFmtId="2" fontId="10" fillId="0" borderId="13" xfId="0" applyNumberFormat="1" applyFont="1" applyBorder="1"/>
    <xf numFmtId="2" fontId="10" fillId="0" borderId="13" xfId="0" applyNumberFormat="1" applyFont="1" applyFill="1" applyBorder="1"/>
    <xf numFmtId="0" fontId="9" fillId="0" borderId="1" xfId="0" applyFont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/>
    <xf numFmtId="2" fontId="10" fillId="0" borderId="4" xfId="0" applyNumberFormat="1" applyFont="1" applyBorder="1"/>
    <xf numFmtId="2" fontId="10" fillId="0" borderId="4" xfId="0" applyNumberFormat="1" applyFont="1" applyFill="1" applyBorder="1"/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2" fontId="10" fillId="0" borderId="11" xfId="0" applyNumberFormat="1" applyFont="1" applyBorder="1"/>
    <xf numFmtId="2" fontId="10" fillId="0" borderId="11" xfId="0" applyNumberFormat="1" applyFont="1" applyFill="1" applyBorder="1"/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2" fontId="13" fillId="4" borderId="8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vertical="center"/>
    </xf>
    <xf numFmtId="2" fontId="10" fillId="0" borderId="4" xfId="0" applyNumberFormat="1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10" xfId="0" applyFont="1" applyBorder="1" applyAlignment="1">
      <alignment horizontal="center"/>
    </xf>
    <xf numFmtId="2" fontId="10" fillId="0" borderId="17" xfId="0" applyNumberFormat="1" applyFont="1" applyBorder="1"/>
    <xf numFmtId="2" fontId="10" fillId="0" borderId="17" xfId="0" applyNumberFormat="1" applyFont="1" applyFill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2" fontId="10" fillId="0" borderId="0" xfId="0" applyNumberFormat="1" applyFont="1" applyBorder="1"/>
    <xf numFmtId="2" fontId="10" fillId="0" borderId="0" xfId="0" applyNumberFormat="1" applyFont="1" applyFill="1" applyBorder="1"/>
    <xf numFmtId="2" fontId="13" fillId="4" borderId="11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/>
    </xf>
    <xf numFmtId="49" fontId="22" fillId="0" borderId="18" xfId="0" applyNumberFormat="1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8" fillId="0" borderId="0" xfId="0" applyFont="1" applyAlignment="1"/>
    <xf numFmtId="0" fontId="11" fillId="2" borderId="12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49" fontId="17" fillId="0" borderId="0" xfId="0" applyNumberFormat="1" applyFont="1" applyAlignment="1">
      <alignment horizontal="left"/>
    </xf>
    <xf numFmtId="49" fontId="18" fillId="0" borderId="5" xfId="0" applyNumberFormat="1" applyFont="1" applyBorder="1" applyAlignment="1">
      <alignment horizontal="center"/>
    </xf>
    <xf numFmtId="49" fontId="19" fillId="0" borderId="5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center"/>
    </xf>
    <xf numFmtId="49" fontId="20" fillId="0" borderId="5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19" fillId="0" borderId="7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3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vertical="center"/>
    </xf>
    <xf numFmtId="2" fontId="10" fillId="0" borderId="14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2" fontId="13" fillId="4" borderId="1" xfId="0" applyNumberFormat="1" applyFont="1" applyFill="1" applyBorder="1" applyAlignment="1">
      <alignment horizontal="right" vertical="center"/>
    </xf>
    <xf numFmtId="2" fontId="11" fillId="3" borderId="5" xfId="0" applyNumberFormat="1" applyFont="1" applyFill="1" applyBorder="1" applyAlignment="1">
      <alignment horizontal="right" vertical="center"/>
    </xf>
    <xf numFmtId="2" fontId="13" fillId="4" borderId="5" xfId="0" applyNumberFormat="1" applyFont="1" applyFill="1" applyBorder="1" applyAlignment="1">
      <alignment horizontal="right" vertical="center"/>
    </xf>
    <xf numFmtId="2" fontId="10" fillId="0" borderId="18" xfId="0" applyNumberFormat="1" applyFont="1" applyFill="1" applyBorder="1"/>
    <xf numFmtId="2" fontId="10" fillId="0" borderId="2" xfId="0" applyNumberFormat="1" applyFont="1" applyFill="1" applyBorder="1"/>
    <xf numFmtId="2" fontId="10" fillId="0" borderId="6" xfId="0" applyNumberFormat="1" applyFont="1" applyFill="1" applyBorder="1"/>
    <xf numFmtId="2" fontId="10" fillId="0" borderId="3" xfId="0" applyNumberFormat="1" applyFont="1" applyFill="1" applyBorder="1"/>
    <xf numFmtId="2" fontId="10" fillId="0" borderId="10" xfId="0" applyNumberFormat="1" applyFont="1" applyFill="1" applyBorder="1"/>
    <xf numFmtId="0" fontId="7" fillId="0" borderId="0" xfId="0" applyFont="1" applyBorder="1"/>
    <xf numFmtId="0" fontId="15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8" xfId="0" applyFont="1" applyBorder="1"/>
    <xf numFmtId="0" fontId="8" fillId="0" borderId="2" xfId="0" applyFont="1" applyBorder="1"/>
    <xf numFmtId="0" fontId="8" fillId="0" borderId="6" xfId="0" applyFont="1" applyBorder="1"/>
    <xf numFmtId="0" fontId="9" fillId="0" borderId="5" xfId="0" applyFont="1" applyBorder="1" applyAlignment="1">
      <alignment horizontal="left" vertical="center" wrapText="1"/>
    </xf>
    <xf numFmtId="0" fontId="8" fillId="0" borderId="3" xfId="0" applyFont="1" applyBorder="1"/>
    <xf numFmtId="0" fontId="8" fillId="0" borderId="10" xfId="0" applyFont="1" applyBorder="1"/>
    <xf numFmtId="0" fontId="15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/>
    </xf>
    <xf numFmtId="0" fontId="8" fillId="0" borderId="5" xfId="0" applyFont="1" applyBorder="1"/>
    <xf numFmtId="0" fontId="8" fillId="0" borderId="1" xfId="0" applyFont="1" applyBorder="1"/>
    <xf numFmtId="0" fontId="15" fillId="0" borderId="7" xfId="0" applyFont="1" applyBorder="1" applyAlignment="1">
      <alignment horizontal="left" vertical="center" wrapText="1"/>
    </xf>
    <xf numFmtId="49" fontId="17" fillId="0" borderId="0" xfId="0" applyNumberFormat="1" applyFont="1" applyBorder="1" applyAlignment="1">
      <alignment horizontal="left"/>
    </xf>
    <xf numFmtId="0" fontId="23" fillId="0" borderId="0" xfId="0" applyFont="1" applyBorder="1" applyAlignment="1"/>
    <xf numFmtId="2" fontId="10" fillId="0" borderId="16" xfId="0" applyNumberFormat="1" applyFont="1" applyBorder="1"/>
    <xf numFmtId="0" fontId="24" fillId="0" borderId="0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2" fontId="2" fillId="0" borderId="0" xfId="0" applyNumberFormat="1" applyFont="1" applyFill="1" applyBorder="1"/>
    <xf numFmtId="0" fontId="2" fillId="0" borderId="0" xfId="0" applyFont="1"/>
    <xf numFmtId="2" fontId="10" fillId="0" borderId="6" xfId="0" applyNumberFormat="1" applyFont="1" applyBorder="1"/>
    <xf numFmtId="0" fontId="4" fillId="0" borderId="11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7" fillId="0" borderId="0" xfId="0" applyFont="1" applyFill="1" applyBorder="1"/>
    <xf numFmtId="2" fontId="10" fillId="0" borderId="1" xfId="0" applyNumberFormat="1" applyFont="1" applyFill="1" applyBorder="1"/>
    <xf numFmtId="0" fontId="3" fillId="0" borderId="12" xfId="0" applyFont="1" applyFill="1" applyBorder="1" applyAlignment="1">
      <alignment horizontal="center"/>
    </xf>
    <xf numFmtId="2" fontId="5" fillId="0" borderId="4" xfId="0" applyNumberFormat="1" applyFont="1" applyFill="1" applyBorder="1"/>
    <xf numFmtId="2" fontId="25" fillId="0" borderId="11" xfId="0" applyNumberFormat="1" applyFont="1" applyFill="1" applyBorder="1" applyAlignment="1">
      <alignment horizontal="center" vertical="center" wrapText="1"/>
    </xf>
    <xf numFmtId="2" fontId="25" fillId="0" borderId="12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2" fontId="25" fillId="0" borderId="8" xfId="0" applyNumberFormat="1" applyFont="1" applyFill="1" applyBorder="1" applyAlignment="1">
      <alignment horizontal="center" vertical="center" wrapText="1"/>
    </xf>
    <xf numFmtId="2" fontId="26" fillId="0" borderId="11" xfId="0" applyNumberFormat="1" applyFont="1" applyFill="1" applyBorder="1" applyAlignment="1">
      <alignment horizontal="center" vertical="center" wrapText="1"/>
    </xf>
    <xf numFmtId="2" fontId="26" fillId="0" borderId="12" xfId="0" applyNumberFormat="1" applyFont="1" applyFill="1" applyBorder="1" applyAlignment="1">
      <alignment horizontal="center" vertical="center" wrapText="1"/>
    </xf>
    <xf numFmtId="2" fontId="26" fillId="0" borderId="8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99"/>
      <color rgb="FFDA9694"/>
      <color rgb="FF003399"/>
      <color rgb="FF333399"/>
      <color rgb="FFCCFFCC"/>
      <color rgb="FFD99795"/>
      <color rgb="FFCCFF99"/>
      <color rgb="FF3333CC"/>
      <color rgb="FF3333FF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topLeftCell="A22" zoomScale="115" zoomScaleNormal="115" workbookViewId="0">
      <selection activeCell="E45" sqref="E45"/>
    </sheetView>
  </sheetViews>
  <sheetFormatPr defaultRowHeight="14.25" x14ac:dyDescent="0.2"/>
  <cols>
    <col min="1" max="1" width="11.7109375" style="86" customWidth="1"/>
    <col min="2" max="2" width="8.140625" style="2" customWidth="1"/>
    <col min="3" max="3" width="33.85546875" style="3" customWidth="1"/>
    <col min="4" max="5" width="15" style="3" customWidth="1"/>
    <col min="6" max="6" width="15" style="121" customWidth="1"/>
    <col min="7" max="16384" width="9.140625" style="3"/>
  </cols>
  <sheetData>
    <row r="1" spans="1:13" s="1" customFormat="1" ht="18.75" thickBot="1" x14ac:dyDescent="0.3">
      <c r="A1" s="67" t="s">
        <v>86</v>
      </c>
      <c r="B1" s="62"/>
      <c r="C1" s="61"/>
      <c r="D1" s="131" t="s">
        <v>112</v>
      </c>
      <c r="E1" s="131"/>
      <c r="F1" s="117"/>
      <c r="H1" s="124" t="s">
        <v>198</v>
      </c>
      <c r="I1" s="124"/>
      <c r="J1" s="124"/>
      <c r="K1" s="125"/>
      <c r="L1" s="125"/>
      <c r="M1" s="100"/>
    </row>
    <row r="2" spans="1:13" ht="15.75" x14ac:dyDescent="0.25">
      <c r="A2" s="67" t="s">
        <v>62</v>
      </c>
      <c r="B2" s="63"/>
      <c r="C2" s="43"/>
      <c r="D2" s="9" t="s">
        <v>13</v>
      </c>
      <c r="E2" s="9" t="s">
        <v>13</v>
      </c>
      <c r="F2" s="118" t="s">
        <v>182</v>
      </c>
      <c r="H2" s="16" t="s">
        <v>199</v>
      </c>
    </row>
    <row r="3" spans="1:13" ht="16.5" thickBot="1" x14ac:dyDescent="0.3">
      <c r="A3" s="67" t="s">
        <v>63</v>
      </c>
      <c r="B3" s="63"/>
      <c r="C3" s="43"/>
      <c r="D3" s="10" t="s">
        <v>105</v>
      </c>
      <c r="E3" s="10" t="s">
        <v>106</v>
      </c>
      <c r="F3" s="119" t="s">
        <v>183</v>
      </c>
    </row>
    <row r="4" spans="1:13" ht="15.75" thickBot="1" x14ac:dyDescent="0.3">
      <c r="A4" s="68" t="s">
        <v>66</v>
      </c>
      <c r="B4" s="4" t="s">
        <v>52</v>
      </c>
      <c r="C4" s="4" t="s">
        <v>61</v>
      </c>
      <c r="D4" s="57" t="s">
        <v>102</v>
      </c>
      <c r="E4" s="57" t="s">
        <v>102</v>
      </c>
      <c r="F4" s="123"/>
    </row>
    <row r="5" spans="1:13" s="20" customFormat="1" ht="29.25" customHeight="1" thickBot="1" x14ac:dyDescent="0.3">
      <c r="A5" s="69"/>
      <c r="B5" s="18">
        <v>3221</v>
      </c>
      <c r="C5" s="101" t="s">
        <v>53</v>
      </c>
      <c r="D5" s="21">
        <f>D6+D11+D13+D17+D22</f>
        <v>13775.238095238095</v>
      </c>
      <c r="E5" s="94">
        <f>E6+E11+E13+E17+E22</f>
        <v>17000</v>
      </c>
      <c r="F5" s="129" t="s">
        <v>186</v>
      </c>
    </row>
    <row r="6" spans="1:13" s="16" customFormat="1" ht="15" customHeight="1" thickBot="1" x14ac:dyDescent="0.3">
      <c r="A6" s="70"/>
      <c r="B6" s="26">
        <v>32211</v>
      </c>
      <c r="C6" s="102" t="s">
        <v>47</v>
      </c>
      <c r="D6" s="27">
        <f>SUM(D7:D10)</f>
        <v>3920</v>
      </c>
      <c r="E6" s="93">
        <f>SUM(E7:E10)</f>
        <v>4900</v>
      </c>
      <c r="F6" s="130"/>
    </row>
    <row r="7" spans="1:13" ht="13.5" customHeight="1" x14ac:dyDescent="0.2">
      <c r="A7" s="71" t="s">
        <v>113</v>
      </c>
      <c r="B7" s="22">
        <v>322111</v>
      </c>
      <c r="C7" s="103" t="s">
        <v>2</v>
      </c>
      <c r="D7" s="24">
        <f>E7/1.25</f>
        <v>760</v>
      </c>
      <c r="E7" s="95">
        <v>950</v>
      </c>
      <c r="F7" s="130"/>
    </row>
    <row r="8" spans="1:13" ht="13.5" customHeight="1" x14ac:dyDescent="0.2">
      <c r="A8" s="72" t="s">
        <v>114</v>
      </c>
      <c r="B8" s="5">
        <v>322112</v>
      </c>
      <c r="C8" s="104" t="s">
        <v>16</v>
      </c>
      <c r="D8" s="11">
        <f>E8/1.25</f>
        <v>1920</v>
      </c>
      <c r="E8" s="96">
        <v>2400</v>
      </c>
      <c r="F8" s="130"/>
    </row>
    <row r="9" spans="1:13" ht="13.5" customHeight="1" x14ac:dyDescent="0.2">
      <c r="A9" s="72" t="s">
        <v>115</v>
      </c>
      <c r="B9" s="5">
        <v>322113</v>
      </c>
      <c r="C9" s="104" t="s">
        <v>15</v>
      </c>
      <c r="D9" s="11">
        <f>E9/1.25</f>
        <v>920</v>
      </c>
      <c r="E9" s="96">
        <v>1150</v>
      </c>
      <c r="F9" s="130"/>
    </row>
    <row r="10" spans="1:13" ht="13.5" customHeight="1" thickBot="1" x14ac:dyDescent="0.25">
      <c r="A10" s="73" t="s">
        <v>116</v>
      </c>
      <c r="B10" s="6">
        <v>322114</v>
      </c>
      <c r="C10" s="105" t="s">
        <v>1</v>
      </c>
      <c r="D10" s="11">
        <f>E10/1.25</f>
        <v>320</v>
      </c>
      <c r="E10" s="97">
        <v>400</v>
      </c>
      <c r="F10" s="130"/>
    </row>
    <row r="11" spans="1:13" s="16" customFormat="1" ht="15" customHeight="1" thickBot="1" x14ac:dyDescent="0.3">
      <c r="A11" s="74"/>
      <c r="B11" s="17">
        <v>32212</v>
      </c>
      <c r="C11" s="106" t="s">
        <v>17</v>
      </c>
      <c r="D11" s="27">
        <f>D12</f>
        <v>1095.2380952380952</v>
      </c>
      <c r="E11" s="93">
        <f>E12</f>
        <v>1150</v>
      </c>
      <c r="F11" s="130"/>
    </row>
    <row r="12" spans="1:13" ht="13.5" customHeight="1" thickBot="1" x14ac:dyDescent="0.25">
      <c r="A12" s="73" t="s">
        <v>117</v>
      </c>
      <c r="B12" s="6">
        <v>322121</v>
      </c>
      <c r="C12" s="105" t="s">
        <v>17</v>
      </c>
      <c r="D12" s="116">
        <f>E12/1.05</f>
        <v>1095.2380952380952</v>
      </c>
      <c r="E12" s="122">
        <v>1150</v>
      </c>
      <c r="F12" s="130"/>
    </row>
    <row r="13" spans="1:13" s="16" customFormat="1" ht="15" customHeight="1" thickBot="1" x14ac:dyDescent="0.3">
      <c r="A13" s="74"/>
      <c r="B13" s="17">
        <v>32214</v>
      </c>
      <c r="C13" s="106" t="s">
        <v>68</v>
      </c>
      <c r="D13" s="27">
        <f>SUM(D14:D16)</f>
        <v>5720</v>
      </c>
      <c r="E13" s="93">
        <f>SUM(E14:E16)</f>
        <v>7150</v>
      </c>
      <c r="F13" s="130"/>
    </row>
    <row r="14" spans="1:13" ht="13.5" customHeight="1" x14ac:dyDescent="0.2">
      <c r="A14" s="71" t="s">
        <v>118</v>
      </c>
      <c r="B14" s="22">
        <v>322141</v>
      </c>
      <c r="C14" s="103" t="s">
        <v>18</v>
      </c>
      <c r="D14" s="24">
        <f>E14/1.25</f>
        <v>2840</v>
      </c>
      <c r="E14" s="95">
        <v>3550</v>
      </c>
      <c r="F14" s="130"/>
    </row>
    <row r="15" spans="1:13" ht="13.5" customHeight="1" x14ac:dyDescent="0.2">
      <c r="A15" s="72" t="s">
        <v>119</v>
      </c>
      <c r="B15" s="5">
        <v>322142</v>
      </c>
      <c r="C15" s="104" t="s">
        <v>19</v>
      </c>
      <c r="D15" s="11">
        <f>E15/1.25</f>
        <v>1880</v>
      </c>
      <c r="E15" s="96">
        <v>2350</v>
      </c>
      <c r="F15" s="130"/>
    </row>
    <row r="16" spans="1:13" ht="13.5" customHeight="1" thickBot="1" x14ac:dyDescent="0.25">
      <c r="A16" s="75" t="s">
        <v>120</v>
      </c>
      <c r="B16" s="7">
        <v>322143</v>
      </c>
      <c r="C16" s="107" t="s">
        <v>71</v>
      </c>
      <c r="D16" s="15">
        <f>E16/1.25</f>
        <v>1000</v>
      </c>
      <c r="E16" s="98">
        <v>1250</v>
      </c>
      <c r="F16" s="130"/>
    </row>
    <row r="17" spans="1:6" s="16" customFormat="1" ht="15" customHeight="1" thickBot="1" x14ac:dyDescent="0.3">
      <c r="A17" s="74"/>
      <c r="B17" s="17">
        <v>32216</v>
      </c>
      <c r="C17" s="106" t="s">
        <v>48</v>
      </c>
      <c r="D17" s="27">
        <f>SUM(D18:D21)</f>
        <v>2040</v>
      </c>
      <c r="E17" s="93">
        <f>SUM(E18:E21)</f>
        <v>2550</v>
      </c>
      <c r="F17" s="130"/>
    </row>
    <row r="18" spans="1:6" ht="13.5" customHeight="1" x14ac:dyDescent="0.2">
      <c r="A18" s="71" t="s">
        <v>121</v>
      </c>
      <c r="B18" s="22">
        <v>322161</v>
      </c>
      <c r="C18" s="103" t="s">
        <v>20</v>
      </c>
      <c r="D18" s="24">
        <f>E18/1.25</f>
        <v>1800</v>
      </c>
      <c r="E18" s="95">
        <v>2250</v>
      </c>
      <c r="F18" s="130"/>
    </row>
    <row r="19" spans="1:6" ht="13.5" customHeight="1" x14ac:dyDescent="0.2">
      <c r="A19" s="76" t="s">
        <v>122</v>
      </c>
      <c r="B19" s="44">
        <v>322162</v>
      </c>
      <c r="C19" s="108" t="s">
        <v>21</v>
      </c>
      <c r="D19" s="45">
        <f>E19/1.25</f>
        <v>120</v>
      </c>
      <c r="E19" s="99">
        <v>150</v>
      </c>
      <c r="F19" s="130"/>
    </row>
    <row r="20" spans="1:6" ht="13.5" customHeight="1" x14ac:dyDescent="0.2">
      <c r="A20" s="76" t="s">
        <v>123</v>
      </c>
      <c r="B20" s="44">
        <v>322163</v>
      </c>
      <c r="C20" s="108" t="s">
        <v>72</v>
      </c>
      <c r="D20" s="45">
        <f>E20/1.25</f>
        <v>80</v>
      </c>
      <c r="E20" s="99">
        <v>100</v>
      </c>
      <c r="F20" s="130"/>
    </row>
    <row r="21" spans="1:6" ht="13.5" customHeight="1" thickBot="1" x14ac:dyDescent="0.25">
      <c r="A21" s="77" t="s">
        <v>124</v>
      </c>
      <c r="B21" s="7">
        <v>322164</v>
      </c>
      <c r="C21" s="107" t="s">
        <v>98</v>
      </c>
      <c r="D21" s="15">
        <f>E21/1.25</f>
        <v>40</v>
      </c>
      <c r="E21" s="98">
        <v>50</v>
      </c>
      <c r="F21" s="130"/>
    </row>
    <row r="22" spans="1:6" s="16" customFormat="1" ht="15" customHeight="1" thickBot="1" x14ac:dyDescent="0.3">
      <c r="A22" s="74"/>
      <c r="B22" s="17">
        <v>32219</v>
      </c>
      <c r="C22" s="106" t="s">
        <v>69</v>
      </c>
      <c r="D22" s="27">
        <f>SUM(D23:D25)</f>
        <v>1000</v>
      </c>
      <c r="E22" s="93">
        <f>SUM(E23:E25)</f>
        <v>1250</v>
      </c>
      <c r="F22" s="130"/>
    </row>
    <row r="23" spans="1:6" ht="14.25" customHeight="1" x14ac:dyDescent="0.2">
      <c r="A23" s="71" t="s">
        <v>125</v>
      </c>
      <c r="B23" s="22">
        <v>322191</v>
      </c>
      <c r="C23" s="103" t="s">
        <v>22</v>
      </c>
      <c r="D23" s="24">
        <f>E23/1.25</f>
        <v>40</v>
      </c>
      <c r="E23" s="95">
        <v>50</v>
      </c>
      <c r="F23" s="130"/>
    </row>
    <row r="24" spans="1:6" ht="14.25" customHeight="1" x14ac:dyDescent="0.2">
      <c r="A24" s="72" t="s">
        <v>126</v>
      </c>
      <c r="B24" s="5">
        <v>322192</v>
      </c>
      <c r="C24" s="104" t="s">
        <v>23</v>
      </c>
      <c r="D24" s="11">
        <f>E24/1.25</f>
        <v>920</v>
      </c>
      <c r="E24" s="96">
        <v>1150</v>
      </c>
      <c r="F24" s="130"/>
    </row>
    <row r="25" spans="1:6" ht="14.25" customHeight="1" thickBot="1" x14ac:dyDescent="0.25">
      <c r="A25" s="75" t="s">
        <v>127</v>
      </c>
      <c r="B25" s="7">
        <v>322193</v>
      </c>
      <c r="C25" s="107" t="s">
        <v>195</v>
      </c>
      <c r="D25" s="15">
        <f>E25/1.25</f>
        <v>40</v>
      </c>
      <c r="E25" s="98">
        <v>50</v>
      </c>
      <c r="F25" s="130"/>
    </row>
    <row r="26" spans="1:6" s="20" customFormat="1" ht="15.75" customHeight="1" thickBot="1" x14ac:dyDescent="0.3">
      <c r="A26" s="78"/>
      <c r="B26" s="32">
        <v>3222</v>
      </c>
      <c r="C26" s="109" t="s">
        <v>46</v>
      </c>
      <c r="D26" s="56">
        <f>D27</f>
        <v>91794.761904761908</v>
      </c>
      <c r="E26" s="92">
        <f>E27</f>
        <v>113300</v>
      </c>
      <c r="F26" s="129" t="s">
        <v>184</v>
      </c>
    </row>
    <row r="27" spans="1:6" s="16" customFormat="1" ht="15" customHeight="1" thickBot="1" x14ac:dyDescent="0.3">
      <c r="A27" s="74"/>
      <c r="B27" s="17">
        <v>32224</v>
      </c>
      <c r="C27" s="106" t="s">
        <v>50</v>
      </c>
      <c r="D27" s="27">
        <f>SUM(D28:D35)</f>
        <v>91794.761904761908</v>
      </c>
      <c r="E27" s="93">
        <f>SUM(E28:E35)</f>
        <v>113300</v>
      </c>
      <c r="F27" s="130"/>
    </row>
    <row r="28" spans="1:6" ht="13.5" customHeight="1" x14ac:dyDescent="0.2">
      <c r="A28" s="71" t="s">
        <v>128</v>
      </c>
      <c r="B28" s="22">
        <v>322241</v>
      </c>
      <c r="C28" s="103" t="s">
        <v>26</v>
      </c>
      <c r="D28" s="24">
        <f t="shared" ref="D28:D33" si="0">E28/1.25</f>
        <v>39520</v>
      </c>
      <c r="E28" s="95">
        <v>49400</v>
      </c>
      <c r="F28" s="130"/>
    </row>
    <row r="29" spans="1:6" ht="13.5" customHeight="1" x14ac:dyDescent="0.2">
      <c r="A29" s="72" t="s">
        <v>129</v>
      </c>
      <c r="B29" s="5">
        <v>322242</v>
      </c>
      <c r="C29" s="104" t="s">
        <v>27</v>
      </c>
      <c r="D29" s="11">
        <f t="shared" si="0"/>
        <v>20920</v>
      </c>
      <c r="E29" s="96">
        <v>26150</v>
      </c>
      <c r="F29" s="130"/>
    </row>
    <row r="30" spans="1:6" ht="13.5" customHeight="1" x14ac:dyDescent="0.2">
      <c r="A30" s="72" t="s">
        <v>130</v>
      </c>
      <c r="B30" s="5">
        <v>322243</v>
      </c>
      <c r="C30" s="104" t="s">
        <v>28</v>
      </c>
      <c r="D30" s="11">
        <f t="shared" si="0"/>
        <v>3320</v>
      </c>
      <c r="E30" s="96">
        <v>4150</v>
      </c>
      <c r="F30" s="130"/>
    </row>
    <row r="31" spans="1:6" ht="13.5" customHeight="1" x14ac:dyDescent="0.2">
      <c r="A31" s="72" t="s">
        <v>131</v>
      </c>
      <c r="B31" s="5">
        <v>322244</v>
      </c>
      <c r="C31" s="104" t="s">
        <v>29</v>
      </c>
      <c r="D31" s="11">
        <f t="shared" si="0"/>
        <v>11840</v>
      </c>
      <c r="E31" s="96">
        <v>14800</v>
      </c>
      <c r="F31" s="130"/>
    </row>
    <row r="32" spans="1:6" ht="13.5" customHeight="1" x14ac:dyDescent="0.2">
      <c r="A32" s="76" t="s">
        <v>132</v>
      </c>
      <c r="B32" s="44">
        <v>322245</v>
      </c>
      <c r="C32" s="108" t="s">
        <v>79</v>
      </c>
      <c r="D32" s="45">
        <f t="shared" si="0"/>
        <v>9040</v>
      </c>
      <c r="E32" s="99">
        <v>11300</v>
      </c>
      <c r="F32" s="130"/>
    </row>
    <row r="33" spans="1:11" ht="13.5" customHeight="1" x14ac:dyDescent="0.2">
      <c r="A33" s="76" t="s">
        <v>108</v>
      </c>
      <c r="B33" s="44">
        <v>322246</v>
      </c>
      <c r="C33" s="108" t="s">
        <v>73</v>
      </c>
      <c r="D33" s="45">
        <f t="shared" si="0"/>
        <v>0</v>
      </c>
      <c r="E33" s="99">
        <v>0</v>
      </c>
      <c r="F33" s="130"/>
    </row>
    <row r="34" spans="1:11" ht="13.5" customHeight="1" x14ac:dyDescent="0.2">
      <c r="A34" s="76" t="s">
        <v>133</v>
      </c>
      <c r="B34" s="44">
        <v>322247</v>
      </c>
      <c r="C34" s="108" t="s">
        <v>83</v>
      </c>
      <c r="D34" s="45">
        <f>E34/1.05</f>
        <v>6904.7619047619046</v>
      </c>
      <c r="E34" s="99">
        <v>7250</v>
      </c>
      <c r="F34" s="130"/>
    </row>
    <row r="35" spans="1:11" ht="13.5" customHeight="1" thickBot="1" x14ac:dyDescent="0.25">
      <c r="A35" s="75" t="s">
        <v>134</v>
      </c>
      <c r="B35" s="7">
        <v>322248</v>
      </c>
      <c r="C35" s="107" t="s">
        <v>87</v>
      </c>
      <c r="D35" s="15">
        <f>E35</f>
        <v>250</v>
      </c>
      <c r="E35" s="98">
        <v>250</v>
      </c>
      <c r="F35" s="134"/>
    </row>
    <row r="36" spans="1:11" s="53" customFormat="1" ht="13.5" customHeight="1" x14ac:dyDescent="0.2">
      <c r="A36" s="79"/>
      <c r="B36" s="52"/>
      <c r="D36" s="54"/>
      <c r="E36" s="55"/>
      <c r="F36" s="120"/>
    </row>
    <row r="37" spans="1:11" s="53" customFormat="1" ht="13.5" customHeight="1" x14ac:dyDescent="0.2">
      <c r="A37" s="79"/>
      <c r="B37" s="52"/>
      <c r="D37" s="54"/>
      <c r="E37" s="55"/>
      <c r="F37" s="120"/>
      <c r="J37" s="53" t="s">
        <v>204</v>
      </c>
    </row>
    <row r="38" spans="1:11" s="100" customFormat="1" ht="18.75" thickBot="1" x14ac:dyDescent="0.3">
      <c r="A38" s="114" t="s">
        <v>86</v>
      </c>
      <c r="D38" s="132" t="s">
        <v>112</v>
      </c>
      <c r="E38" s="132"/>
      <c r="F38" s="117"/>
      <c r="H38" s="124" t="s">
        <v>198</v>
      </c>
      <c r="I38" s="124"/>
      <c r="J38" s="124"/>
      <c r="K38" s="115"/>
    </row>
    <row r="39" spans="1:11" ht="15.75" x14ac:dyDescent="0.25">
      <c r="A39" s="67" t="s">
        <v>62</v>
      </c>
      <c r="D39" s="9" t="s">
        <v>13</v>
      </c>
      <c r="E39" s="9" t="s">
        <v>13</v>
      </c>
      <c r="F39" s="118" t="s">
        <v>182</v>
      </c>
      <c r="H39" s="16" t="s">
        <v>199</v>
      </c>
    </row>
    <row r="40" spans="1:11" ht="16.5" thickBot="1" x14ac:dyDescent="0.3">
      <c r="A40" s="67" t="s">
        <v>63</v>
      </c>
      <c r="D40" s="10" t="s">
        <v>105</v>
      </c>
      <c r="E40" s="10" t="s">
        <v>106</v>
      </c>
      <c r="F40" s="119" t="s">
        <v>183</v>
      </c>
    </row>
    <row r="41" spans="1:11" ht="15.75" thickBot="1" x14ac:dyDescent="0.3">
      <c r="A41" s="68" t="s">
        <v>66</v>
      </c>
      <c r="B41" s="4" t="s">
        <v>52</v>
      </c>
      <c r="C41" s="4" t="s">
        <v>61</v>
      </c>
      <c r="D41" s="57" t="s">
        <v>102</v>
      </c>
      <c r="E41" s="57" t="s">
        <v>102</v>
      </c>
      <c r="F41" s="123"/>
    </row>
    <row r="42" spans="1:11" s="20" customFormat="1" ht="15.75" customHeight="1" thickBot="1" x14ac:dyDescent="0.3">
      <c r="A42" s="69"/>
      <c r="B42" s="18">
        <v>3223</v>
      </c>
      <c r="C42" s="101" t="s">
        <v>49</v>
      </c>
      <c r="D42" s="21">
        <f>SUM(D43:D47)</f>
        <v>19485.466919511171</v>
      </c>
      <c r="E42" s="21">
        <f>SUM(E43:E47)</f>
        <v>21225.45</v>
      </c>
      <c r="F42" s="129" t="s">
        <v>185</v>
      </c>
    </row>
    <row r="43" spans="1:11" ht="14.25" customHeight="1" x14ac:dyDescent="0.2">
      <c r="A43" s="71" t="s">
        <v>135</v>
      </c>
      <c r="B43" s="22">
        <v>32231</v>
      </c>
      <c r="C43" s="103" t="s">
        <v>3</v>
      </c>
      <c r="D43" s="24">
        <f>E43/1.13</f>
        <v>9031.3716814159307</v>
      </c>
      <c r="E43" s="25">
        <v>10205.450000000001</v>
      </c>
      <c r="F43" s="130"/>
    </row>
    <row r="44" spans="1:11" ht="14.25" customHeight="1" x14ac:dyDescent="0.2">
      <c r="A44" s="72" t="s">
        <v>136</v>
      </c>
      <c r="B44" s="5">
        <v>32233</v>
      </c>
      <c r="C44" s="104" t="s">
        <v>4</v>
      </c>
      <c r="D44" s="11">
        <f>E44/1.05</f>
        <v>10238.095238095239</v>
      </c>
      <c r="E44" s="12">
        <v>10750</v>
      </c>
      <c r="F44" s="130"/>
    </row>
    <row r="45" spans="1:11" ht="14.25" customHeight="1" x14ac:dyDescent="0.2">
      <c r="A45" s="72" t="s">
        <v>137</v>
      </c>
      <c r="B45" s="5">
        <v>32234</v>
      </c>
      <c r="C45" s="104" t="s">
        <v>5</v>
      </c>
      <c r="D45" s="11">
        <f>E45/1.25</f>
        <v>216</v>
      </c>
      <c r="E45" s="12">
        <v>270</v>
      </c>
      <c r="F45" s="130"/>
    </row>
    <row r="46" spans="1:11" ht="14.25" customHeight="1" x14ac:dyDescent="0.2">
      <c r="A46" s="72" t="s">
        <v>108</v>
      </c>
      <c r="B46" s="5">
        <v>32239</v>
      </c>
      <c r="C46" s="104" t="s">
        <v>6</v>
      </c>
      <c r="D46" s="11">
        <f>E46/1.25</f>
        <v>0</v>
      </c>
      <c r="E46" s="12">
        <v>0</v>
      </c>
      <c r="F46" s="130"/>
    </row>
    <row r="47" spans="1:11" ht="14.25" customHeight="1" thickBot="1" x14ac:dyDescent="0.25">
      <c r="A47" s="75" t="s">
        <v>108</v>
      </c>
      <c r="B47" s="7">
        <v>32239</v>
      </c>
      <c r="C47" s="107" t="s">
        <v>7</v>
      </c>
      <c r="D47" s="15">
        <f>E47/1.25</f>
        <v>0</v>
      </c>
      <c r="E47" s="13">
        <v>0</v>
      </c>
      <c r="F47" s="130"/>
    </row>
    <row r="48" spans="1:11" s="20" customFormat="1" ht="29.25" customHeight="1" thickBot="1" x14ac:dyDescent="0.3">
      <c r="A48" s="69"/>
      <c r="B48" s="18">
        <v>3224</v>
      </c>
      <c r="C48" s="101" t="s">
        <v>51</v>
      </c>
      <c r="D48" s="21">
        <f>SUM(D49:D50)</f>
        <v>2400</v>
      </c>
      <c r="E48" s="94">
        <f>SUM(E49:E50)</f>
        <v>3000</v>
      </c>
      <c r="F48" s="129" t="s">
        <v>185</v>
      </c>
    </row>
    <row r="49" spans="1:6" ht="13.5" customHeight="1" x14ac:dyDescent="0.2">
      <c r="A49" s="71" t="s">
        <v>141</v>
      </c>
      <c r="B49" s="22">
        <v>32241</v>
      </c>
      <c r="C49" s="103" t="s">
        <v>78</v>
      </c>
      <c r="D49" s="24">
        <f>E49/1.25</f>
        <v>2000</v>
      </c>
      <c r="E49" s="95">
        <v>2500</v>
      </c>
      <c r="F49" s="130"/>
    </row>
    <row r="50" spans="1:6" ht="13.5" customHeight="1" thickBot="1" x14ac:dyDescent="0.25">
      <c r="A50" s="75" t="s">
        <v>138</v>
      </c>
      <c r="B50" s="7">
        <v>32242</v>
      </c>
      <c r="C50" s="107" t="s">
        <v>37</v>
      </c>
      <c r="D50" s="15">
        <f>E50/1.25</f>
        <v>400</v>
      </c>
      <c r="E50" s="98">
        <v>500</v>
      </c>
      <c r="F50" s="134"/>
    </row>
    <row r="51" spans="1:6" s="20" customFormat="1" ht="15.75" customHeight="1" thickBot="1" x14ac:dyDescent="0.3">
      <c r="A51" s="69"/>
      <c r="B51" s="18">
        <v>3225</v>
      </c>
      <c r="C51" s="101" t="s">
        <v>8</v>
      </c>
      <c r="D51" s="21">
        <f>D52</f>
        <v>1280</v>
      </c>
      <c r="E51" s="21">
        <f>E52</f>
        <v>1600</v>
      </c>
      <c r="F51" s="129" t="s">
        <v>189</v>
      </c>
    </row>
    <row r="52" spans="1:6" ht="21" customHeight="1" thickBot="1" x14ac:dyDescent="0.25">
      <c r="A52" s="80" t="s">
        <v>142</v>
      </c>
      <c r="B52" s="40">
        <v>32251</v>
      </c>
      <c r="C52" s="110" t="s">
        <v>8</v>
      </c>
      <c r="D52" s="41">
        <f>E52/1.25</f>
        <v>1280</v>
      </c>
      <c r="E52" s="42">
        <v>1600</v>
      </c>
      <c r="F52" s="134"/>
    </row>
    <row r="53" spans="1:6" s="20" customFormat="1" ht="15.75" customHeight="1" thickBot="1" x14ac:dyDescent="0.3">
      <c r="A53" s="69"/>
      <c r="B53" s="18">
        <v>3227</v>
      </c>
      <c r="C53" s="101" t="s">
        <v>54</v>
      </c>
      <c r="D53" s="21">
        <f>D54</f>
        <v>240</v>
      </c>
      <c r="E53" s="21">
        <f>E54</f>
        <v>300</v>
      </c>
      <c r="F53" s="129" t="s">
        <v>187</v>
      </c>
    </row>
    <row r="54" spans="1:6" ht="15.75" customHeight="1" thickBot="1" x14ac:dyDescent="0.25">
      <c r="A54" s="81" t="s">
        <v>143</v>
      </c>
      <c r="B54" s="28">
        <v>32271</v>
      </c>
      <c r="C54" s="111" t="s">
        <v>41</v>
      </c>
      <c r="D54" s="30">
        <f>E54/1.25</f>
        <v>240</v>
      </c>
      <c r="E54" s="31">
        <v>300</v>
      </c>
      <c r="F54" s="134"/>
    </row>
    <row r="55" spans="1:6" s="20" customFormat="1" ht="15.75" customHeight="1" thickBot="1" x14ac:dyDescent="0.3">
      <c r="A55" s="69"/>
      <c r="B55" s="18">
        <v>3231</v>
      </c>
      <c r="C55" s="101" t="s">
        <v>55</v>
      </c>
      <c r="D55" s="21">
        <f>SUM(D56:D60)</f>
        <v>6400</v>
      </c>
      <c r="E55" s="21">
        <f>SUM(E56:E60)</f>
        <v>6650</v>
      </c>
      <c r="F55" s="129" t="s">
        <v>188</v>
      </c>
    </row>
    <row r="56" spans="1:6" ht="15" customHeight="1" x14ac:dyDescent="0.2">
      <c r="A56" s="71" t="s">
        <v>144</v>
      </c>
      <c r="B56" s="22">
        <v>323111</v>
      </c>
      <c r="C56" s="103" t="s">
        <v>24</v>
      </c>
      <c r="D56" s="24">
        <f>E56/1.25</f>
        <v>880</v>
      </c>
      <c r="E56" s="25">
        <v>1100</v>
      </c>
      <c r="F56" s="130"/>
    </row>
    <row r="57" spans="1:6" ht="15" customHeight="1" x14ac:dyDescent="0.2">
      <c r="A57" s="72" t="s">
        <v>139</v>
      </c>
      <c r="B57" s="5">
        <v>323112</v>
      </c>
      <c r="C57" s="104" t="s">
        <v>25</v>
      </c>
      <c r="D57" s="11">
        <f>E57/1.25</f>
        <v>40</v>
      </c>
      <c r="E57" s="12">
        <v>50</v>
      </c>
      <c r="F57" s="130"/>
    </row>
    <row r="58" spans="1:6" ht="15" customHeight="1" x14ac:dyDescent="0.2">
      <c r="A58" s="72" t="s">
        <v>140</v>
      </c>
      <c r="B58" s="5">
        <v>32312</v>
      </c>
      <c r="C58" s="104" t="s">
        <v>9</v>
      </c>
      <c r="D58" s="11">
        <f>E58/1.25</f>
        <v>80</v>
      </c>
      <c r="E58" s="12">
        <v>100</v>
      </c>
      <c r="F58" s="130"/>
    </row>
    <row r="59" spans="1:6" ht="15" customHeight="1" x14ac:dyDescent="0.2">
      <c r="A59" s="76" t="s">
        <v>145</v>
      </c>
      <c r="B59" s="44">
        <v>32313</v>
      </c>
      <c r="C59" s="108" t="s">
        <v>10</v>
      </c>
      <c r="D59" s="45">
        <f>E59</f>
        <v>350</v>
      </c>
      <c r="E59" s="46">
        <v>350</v>
      </c>
      <c r="F59" s="130"/>
    </row>
    <row r="60" spans="1:6" ht="15.75" customHeight="1" thickBot="1" x14ac:dyDescent="0.25">
      <c r="A60" s="75" t="s">
        <v>146</v>
      </c>
      <c r="B60" s="7">
        <v>32314</v>
      </c>
      <c r="C60" s="107" t="s">
        <v>111</v>
      </c>
      <c r="D60" s="15">
        <f>E60</f>
        <v>5050</v>
      </c>
      <c r="E60" s="13">
        <v>5050</v>
      </c>
      <c r="F60" s="134"/>
    </row>
    <row r="61" spans="1:6" s="20" customFormat="1" ht="28.5" customHeight="1" thickBot="1" x14ac:dyDescent="0.3">
      <c r="A61" s="78"/>
      <c r="B61" s="32">
        <v>3232</v>
      </c>
      <c r="C61" s="109" t="s">
        <v>70</v>
      </c>
      <c r="D61" s="21">
        <f>SUM(D62:D63)</f>
        <v>4000</v>
      </c>
      <c r="E61" s="21">
        <f>SUM(E62:E63)</f>
        <v>5000</v>
      </c>
      <c r="F61" s="129" t="s">
        <v>185</v>
      </c>
    </row>
    <row r="62" spans="1:6" ht="13.5" customHeight="1" x14ac:dyDescent="0.2">
      <c r="A62" s="82" t="s">
        <v>147</v>
      </c>
      <c r="B62" s="33">
        <v>32321</v>
      </c>
      <c r="C62" s="112" t="s">
        <v>76</v>
      </c>
      <c r="D62" s="34">
        <f>E62/1.25</f>
        <v>1720</v>
      </c>
      <c r="E62" s="35">
        <v>2150</v>
      </c>
      <c r="F62" s="130"/>
    </row>
    <row r="63" spans="1:6" ht="13.5" customHeight="1" thickBot="1" x14ac:dyDescent="0.25">
      <c r="A63" s="75" t="s">
        <v>148</v>
      </c>
      <c r="B63" s="7">
        <v>32322</v>
      </c>
      <c r="C63" s="107" t="s">
        <v>77</v>
      </c>
      <c r="D63" s="15">
        <f>E63/1.25</f>
        <v>2280</v>
      </c>
      <c r="E63" s="13">
        <v>2850</v>
      </c>
      <c r="F63" s="134"/>
    </row>
    <row r="64" spans="1:6" s="20" customFormat="1" ht="27.75" customHeight="1" thickBot="1" x14ac:dyDescent="0.3">
      <c r="A64" s="78"/>
      <c r="B64" s="32">
        <v>3233</v>
      </c>
      <c r="C64" s="109" t="s">
        <v>88</v>
      </c>
      <c r="D64" s="21">
        <f>D65</f>
        <v>150</v>
      </c>
      <c r="E64" s="21">
        <f>E65</f>
        <v>150</v>
      </c>
      <c r="F64" s="129" t="s">
        <v>185</v>
      </c>
    </row>
    <row r="65" spans="1:11" ht="15.75" customHeight="1" thickBot="1" x14ac:dyDescent="0.25">
      <c r="A65" s="81" t="s">
        <v>149</v>
      </c>
      <c r="B65" s="28">
        <v>32331</v>
      </c>
      <c r="C65" s="111" t="s">
        <v>89</v>
      </c>
      <c r="D65" s="30">
        <f>E65</f>
        <v>150</v>
      </c>
      <c r="E65" s="31">
        <v>150</v>
      </c>
      <c r="F65" s="134"/>
    </row>
    <row r="66" spans="1:11" s="20" customFormat="1" ht="15.75" customHeight="1" thickBot="1" x14ac:dyDescent="0.3">
      <c r="A66" s="69"/>
      <c r="B66" s="18">
        <v>3235</v>
      </c>
      <c r="C66" s="101" t="s">
        <v>42</v>
      </c>
      <c r="D66" s="21">
        <f>SUM(D67:D68)</f>
        <v>200</v>
      </c>
      <c r="E66" s="21">
        <f>SUM(E67:E68)</f>
        <v>250</v>
      </c>
      <c r="F66" s="129" t="s">
        <v>185</v>
      </c>
    </row>
    <row r="67" spans="1:11" ht="13.5" customHeight="1" x14ac:dyDescent="0.2">
      <c r="A67" s="82" t="s">
        <v>150</v>
      </c>
      <c r="B67" s="33">
        <v>32353</v>
      </c>
      <c r="C67" s="112" t="s">
        <v>101</v>
      </c>
      <c r="D67" s="34">
        <f>E67/1.25</f>
        <v>80</v>
      </c>
      <c r="E67" s="35">
        <v>100</v>
      </c>
      <c r="F67" s="130"/>
    </row>
    <row r="68" spans="1:11" ht="13.5" customHeight="1" thickBot="1" x14ac:dyDescent="0.25">
      <c r="A68" s="75" t="s">
        <v>151</v>
      </c>
      <c r="B68" s="7">
        <v>32354</v>
      </c>
      <c r="C68" s="107" t="s">
        <v>81</v>
      </c>
      <c r="D68" s="15">
        <f>E68/1.25</f>
        <v>120</v>
      </c>
      <c r="E68" s="13">
        <v>150</v>
      </c>
      <c r="F68" s="134"/>
    </row>
    <row r="69" spans="1:11" s="20" customFormat="1" ht="15.75" customHeight="1" thickBot="1" x14ac:dyDescent="0.3">
      <c r="A69" s="69"/>
      <c r="B69" s="18">
        <v>3236</v>
      </c>
      <c r="C69" s="101" t="s">
        <v>57</v>
      </c>
      <c r="D69" s="21">
        <f>SUM(D70:D71)</f>
        <v>5667</v>
      </c>
      <c r="E69" s="21">
        <f>SUM(E70:E71)</f>
        <v>5850</v>
      </c>
      <c r="F69" s="129" t="s">
        <v>185</v>
      </c>
    </row>
    <row r="70" spans="1:11" ht="13.5" customHeight="1" x14ac:dyDescent="0.2">
      <c r="A70" s="71" t="s">
        <v>152</v>
      </c>
      <c r="B70" s="22">
        <v>32361</v>
      </c>
      <c r="C70" s="103" t="s">
        <v>38</v>
      </c>
      <c r="D70" s="24">
        <f>E70</f>
        <v>4935</v>
      </c>
      <c r="E70" s="25">
        <v>4935</v>
      </c>
      <c r="F70" s="130"/>
    </row>
    <row r="71" spans="1:11" ht="13.5" customHeight="1" thickBot="1" x14ac:dyDescent="0.25">
      <c r="A71" s="75" t="s">
        <v>153</v>
      </c>
      <c r="B71" s="7">
        <v>32363</v>
      </c>
      <c r="C71" s="107" t="s">
        <v>12</v>
      </c>
      <c r="D71" s="15">
        <f>E71/1.25</f>
        <v>732</v>
      </c>
      <c r="E71" s="13">
        <v>915</v>
      </c>
      <c r="F71" s="134"/>
      <c r="J71" s="53" t="s">
        <v>205</v>
      </c>
    </row>
    <row r="72" spans="1:11" s="100" customFormat="1" ht="18.75" thickBot="1" x14ac:dyDescent="0.3">
      <c r="A72" s="114" t="s">
        <v>86</v>
      </c>
      <c r="D72" s="132" t="s">
        <v>112</v>
      </c>
      <c r="E72" s="132"/>
      <c r="F72" s="117"/>
      <c r="H72" s="124" t="s">
        <v>198</v>
      </c>
      <c r="I72" s="124"/>
      <c r="J72" s="124"/>
      <c r="K72" s="115"/>
    </row>
    <row r="73" spans="1:11" ht="15.75" x14ac:dyDescent="0.25">
      <c r="A73" s="67" t="s">
        <v>62</v>
      </c>
      <c r="D73" s="9" t="s">
        <v>13</v>
      </c>
      <c r="E73" s="9" t="s">
        <v>13</v>
      </c>
      <c r="F73" s="118" t="s">
        <v>182</v>
      </c>
      <c r="H73" s="16" t="s">
        <v>199</v>
      </c>
    </row>
    <row r="74" spans="1:11" ht="16.5" thickBot="1" x14ac:dyDescent="0.3">
      <c r="A74" s="67" t="s">
        <v>63</v>
      </c>
      <c r="D74" s="10" t="s">
        <v>105</v>
      </c>
      <c r="E74" s="10" t="s">
        <v>106</v>
      </c>
      <c r="F74" s="119" t="s">
        <v>183</v>
      </c>
    </row>
    <row r="75" spans="1:11" ht="15.75" thickBot="1" x14ac:dyDescent="0.3">
      <c r="A75" s="68" t="s">
        <v>66</v>
      </c>
      <c r="B75" s="4" t="s">
        <v>52</v>
      </c>
      <c r="C75" s="4" t="s">
        <v>61</v>
      </c>
      <c r="D75" s="57" t="s">
        <v>102</v>
      </c>
      <c r="E75" s="57" t="s">
        <v>102</v>
      </c>
      <c r="F75" s="123"/>
    </row>
    <row r="76" spans="1:11" s="20" customFormat="1" ht="15.75" customHeight="1" thickBot="1" x14ac:dyDescent="0.3">
      <c r="A76" s="69"/>
      <c r="B76" s="18">
        <v>3234</v>
      </c>
      <c r="C76" s="101" t="s">
        <v>56</v>
      </c>
      <c r="D76" s="21">
        <f>SUM(D77:D82)</f>
        <v>13057.87610619469</v>
      </c>
      <c r="E76" s="21">
        <f>SUM(E77:E82)</f>
        <v>14500</v>
      </c>
      <c r="F76" s="129" t="s">
        <v>185</v>
      </c>
    </row>
    <row r="77" spans="1:11" ht="13.5" customHeight="1" x14ac:dyDescent="0.2">
      <c r="A77" s="58" t="s">
        <v>154</v>
      </c>
      <c r="B77" s="22">
        <v>323411</v>
      </c>
      <c r="C77" s="103" t="s">
        <v>33</v>
      </c>
      <c r="D77" s="24">
        <f>E77/1.13</f>
        <v>2256.6371681415931</v>
      </c>
      <c r="E77" s="25">
        <v>2550</v>
      </c>
      <c r="F77" s="130"/>
    </row>
    <row r="78" spans="1:11" ht="13.5" customHeight="1" x14ac:dyDescent="0.2">
      <c r="A78" s="59" t="s">
        <v>155</v>
      </c>
      <c r="B78" s="5">
        <v>323412</v>
      </c>
      <c r="C78" s="104" t="s">
        <v>34</v>
      </c>
      <c r="D78" s="11">
        <f>E78/1.25</f>
        <v>120</v>
      </c>
      <c r="E78" s="12">
        <v>150</v>
      </c>
      <c r="F78" s="130"/>
    </row>
    <row r="79" spans="1:11" ht="13.5" customHeight="1" x14ac:dyDescent="0.2">
      <c r="A79" s="72" t="s">
        <v>156</v>
      </c>
      <c r="B79" s="5">
        <v>32342</v>
      </c>
      <c r="C79" s="104" t="s">
        <v>30</v>
      </c>
      <c r="D79" s="11">
        <f>E79/1.13</f>
        <v>5221.2389380530976</v>
      </c>
      <c r="E79" s="12">
        <v>5900</v>
      </c>
      <c r="F79" s="130"/>
    </row>
    <row r="80" spans="1:11" ht="13.5" customHeight="1" x14ac:dyDescent="0.2">
      <c r="A80" s="72" t="s">
        <v>157</v>
      </c>
      <c r="B80" s="5">
        <v>32343</v>
      </c>
      <c r="C80" s="104" t="s">
        <v>31</v>
      </c>
      <c r="D80" s="11">
        <f>E80/1.25</f>
        <v>160</v>
      </c>
      <c r="E80" s="12">
        <v>200</v>
      </c>
      <c r="F80" s="130"/>
    </row>
    <row r="81" spans="1:6" ht="13.5" customHeight="1" x14ac:dyDescent="0.2">
      <c r="A81" s="72" t="s">
        <v>158</v>
      </c>
      <c r="B81" s="5">
        <v>32344</v>
      </c>
      <c r="C81" s="104" t="s">
        <v>32</v>
      </c>
      <c r="D81" s="11">
        <f>E81/1.25</f>
        <v>1600</v>
      </c>
      <c r="E81" s="12">
        <v>2000</v>
      </c>
      <c r="F81" s="130"/>
    </row>
    <row r="82" spans="1:6" ht="13.5" customHeight="1" thickBot="1" x14ac:dyDescent="0.25">
      <c r="A82" s="75" t="s">
        <v>159</v>
      </c>
      <c r="B82" s="7">
        <v>32349</v>
      </c>
      <c r="C82" s="107" t="s">
        <v>80</v>
      </c>
      <c r="D82" s="15">
        <f>E82</f>
        <v>3700</v>
      </c>
      <c r="E82" s="13">
        <v>3700</v>
      </c>
      <c r="F82" s="134"/>
    </row>
    <row r="83" spans="1:6" s="20" customFormat="1" ht="19.5" customHeight="1" thickBot="1" x14ac:dyDescent="0.3">
      <c r="A83" s="69"/>
      <c r="B83" s="18">
        <v>3237</v>
      </c>
      <c r="C83" s="101" t="s">
        <v>58</v>
      </c>
      <c r="D83" s="21">
        <f>SUM(D84:D86)</f>
        <v>2610</v>
      </c>
      <c r="E83" s="21">
        <f>SUM(E84:E86)</f>
        <v>3200</v>
      </c>
      <c r="F83" s="129" t="s">
        <v>190</v>
      </c>
    </row>
    <row r="84" spans="1:6" ht="13.5" customHeight="1" x14ac:dyDescent="0.2">
      <c r="A84" s="82" t="s">
        <v>160</v>
      </c>
      <c r="B84" s="33">
        <v>32372</v>
      </c>
      <c r="C84" s="112" t="s">
        <v>82</v>
      </c>
      <c r="D84" s="34">
        <f>E84</f>
        <v>250</v>
      </c>
      <c r="E84" s="35">
        <v>250</v>
      </c>
      <c r="F84" s="130"/>
    </row>
    <row r="85" spans="1:6" ht="13.5" customHeight="1" x14ac:dyDescent="0.2">
      <c r="A85" s="72" t="s">
        <v>161</v>
      </c>
      <c r="B85" s="5">
        <v>32379</v>
      </c>
      <c r="C85" s="104" t="s">
        <v>194</v>
      </c>
      <c r="D85" s="11">
        <f>E85/1.25</f>
        <v>800</v>
      </c>
      <c r="E85" s="12">
        <v>1000</v>
      </c>
      <c r="F85" s="130"/>
    </row>
    <row r="86" spans="1:6" ht="13.5" customHeight="1" thickBot="1" x14ac:dyDescent="0.25">
      <c r="A86" s="75" t="s">
        <v>162</v>
      </c>
      <c r="B86" s="7">
        <v>32379</v>
      </c>
      <c r="C86" s="107" t="s">
        <v>36</v>
      </c>
      <c r="D86" s="15">
        <f>E86/1.25</f>
        <v>1560</v>
      </c>
      <c r="E86" s="13">
        <v>1950</v>
      </c>
      <c r="F86" s="134"/>
    </row>
    <row r="87" spans="1:6" s="20" customFormat="1" ht="19.5" customHeight="1" thickBot="1" x14ac:dyDescent="0.3">
      <c r="A87" s="69"/>
      <c r="B87" s="18">
        <v>3238</v>
      </c>
      <c r="C87" s="101" t="s">
        <v>59</v>
      </c>
      <c r="D87" s="21">
        <f>SUM(D88:D89)</f>
        <v>1400</v>
      </c>
      <c r="E87" s="21">
        <f>SUM(E88:E89)</f>
        <v>1750</v>
      </c>
      <c r="F87" s="129" t="s">
        <v>185</v>
      </c>
    </row>
    <row r="88" spans="1:6" ht="13.5" customHeight="1" x14ac:dyDescent="0.2">
      <c r="A88" s="71" t="s">
        <v>163</v>
      </c>
      <c r="B88" s="22">
        <v>32381</v>
      </c>
      <c r="C88" s="103" t="s">
        <v>0</v>
      </c>
      <c r="D88" s="24">
        <f>E88/1.25</f>
        <v>200</v>
      </c>
      <c r="E88" s="25">
        <v>250</v>
      </c>
      <c r="F88" s="130"/>
    </row>
    <row r="89" spans="1:6" ht="13.5" customHeight="1" thickBot="1" x14ac:dyDescent="0.25">
      <c r="A89" s="75" t="s">
        <v>164</v>
      </c>
      <c r="B89" s="7">
        <v>32389</v>
      </c>
      <c r="C89" s="107" t="s">
        <v>11</v>
      </c>
      <c r="D89" s="15">
        <f>E89/1.25</f>
        <v>1200</v>
      </c>
      <c r="E89" s="13">
        <v>1500</v>
      </c>
      <c r="F89" s="134"/>
    </row>
    <row r="90" spans="1:6" s="20" customFormat="1" ht="18.75" customHeight="1" thickBot="1" x14ac:dyDescent="0.3">
      <c r="A90" s="69"/>
      <c r="B90" s="18">
        <v>3239</v>
      </c>
      <c r="C90" s="101" t="s">
        <v>39</v>
      </c>
      <c r="D90" s="21">
        <f>SUM(D91:D93)</f>
        <v>2200</v>
      </c>
      <c r="E90" s="21">
        <f>SUM(E91:E93)</f>
        <v>2750</v>
      </c>
      <c r="F90" s="135" t="s">
        <v>191</v>
      </c>
    </row>
    <row r="91" spans="1:6" ht="13.5" customHeight="1" x14ac:dyDescent="0.2">
      <c r="A91" s="82" t="s">
        <v>165</v>
      </c>
      <c r="B91" s="33">
        <v>32391</v>
      </c>
      <c r="C91" s="112" t="s">
        <v>90</v>
      </c>
      <c r="D91" s="34">
        <f>E91/1.25</f>
        <v>120</v>
      </c>
      <c r="E91" s="35">
        <v>150</v>
      </c>
      <c r="F91" s="136"/>
    </row>
    <row r="92" spans="1:6" ht="13.5" customHeight="1" x14ac:dyDescent="0.2">
      <c r="A92" s="72" t="s">
        <v>166</v>
      </c>
      <c r="B92" s="5">
        <v>32395</v>
      </c>
      <c r="C92" s="104" t="s">
        <v>91</v>
      </c>
      <c r="D92" s="11">
        <f>E92/1.25</f>
        <v>200</v>
      </c>
      <c r="E92" s="12">
        <v>250</v>
      </c>
      <c r="F92" s="136"/>
    </row>
    <row r="93" spans="1:6" ht="13.5" customHeight="1" thickBot="1" x14ac:dyDescent="0.25">
      <c r="A93" s="75" t="s">
        <v>167</v>
      </c>
      <c r="B93" s="7">
        <v>32399</v>
      </c>
      <c r="C93" s="107" t="s">
        <v>92</v>
      </c>
      <c r="D93" s="15">
        <f>E93/1.25</f>
        <v>1880</v>
      </c>
      <c r="E93" s="12">
        <v>2350</v>
      </c>
      <c r="F93" s="137"/>
    </row>
    <row r="94" spans="1:6" s="20" customFormat="1" ht="18.75" customHeight="1" thickBot="1" x14ac:dyDescent="0.3">
      <c r="A94" s="83"/>
      <c r="B94" s="36">
        <v>3241</v>
      </c>
      <c r="C94" s="113" t="s">
        <v>103</v>
      </c>
      <c r="D94" s="21">
        <f>SUM(D95:D95)</f>
        <v>750</v>
      </c>
      <c r="E94" s="21">
        <f>SUM(E95:E95)</f>
        <v>750</v>
      </c>
      <c r="F94" s="129" t="s">
        <v>192</v>
      </c>
    </row>
    <row r="95" spans="1:6" ht="14.25" customHeight="1" thickBot="1" x14ac:dyDescent="0.25">
      <c r="A95" s="75" t="s">
        <v>168</v>
      </c>
      <c r="B95" s="7">
        <v>3241</v>
      </c>
      <c r="C95" s="107" t="s">
        <v>193</v>
      </c>
      <c r="D95" s="15">
        <f>E95</f>
        <v>750</v>
      </c>
      <c r="E95" s="13">
        <v>750</v>
      </c>
      <c r="F95" s="134"/>
    </row>
    <row r="96" spans="1:6" s="20" customFormat="1" ht="19.5" customHeight="1" thickBot="1" x14ac:dyDescent="0.3">
      <c r="A96" s="69"/>
      <c r="B96" s="18">
        <v>3292</v>
      </c>
      <c r="C96" s="101" t="s">
        <v>40</v>
      </c>
      <c r="D96" s="21">
        <f>D97</f>
        <v>300</v>
      </c>
      <c r="E96" s="21">
        <f>E97</f>
        <v>300</v>
      </c>
      <c r="F96" s="129" t="s">
        <v>187</v>
      </c>
    </row>
    <row r="97" spans="1:11" ht="13.5" customHeight="1" thickBot="1" x14ac:dyDescent="0.25">
      <c r="A97" s="80" t="s">
        <v>169</v>
      </c>
      <c r="B97" s="40">
        <v>32922</v>
      </c>
      <c r="C97" s="110" t="s">
        <v>40</v>
      </c>
      <c r="D97" s="41">
        <f>E97</f>
        <v>300</v>
      </c>
      <c r="E97" s="42">
        <v>300</v>
      </c>
      <c r="F97" s="134"/>
    </row>
    <row r="98" spans="1:11" s="20" customFormat="1" ht="19.5" customHeight="1" thickBot="1" x14ac:dyDescent="0.3">
      <c r="A98" s="83"/>
      <c r="B98" s="36">
        <v>3293</v>
      </c>
      <c r="C98" s="113" t="s">
        <v>35</v>
      </c>
      <c r="D98" s="21">
        <f>SUM(D99:D99)</f>
        <v>600</v>
      </c>
      <c r="E98" s="21">
        <f>SUM(E99:E99)</f>
        <v>750</v>
      </c>
      <c r="F98" s="135" t="s">
        <v>196</v>
      </c>
    </row>
    <row r="99" spans="1:11" ht="13.5" customHeight="1" thickBot="1" x14ac:dyDescent="0.25">
      <c r="A99" s="75" t="s">
        <v>170</v>
      </c>
      <c r="B99" s="7">
        <v>32931</v>
      </c>
      <c r="C99" s="107" t="s">
        <v>35</v>
      </c>
      <c r="D99" s="15">
        <f>E99/1.25</f>
        <v>600</v>
      </c>
      <c r="E99" s="13">
        <v>750</v>
      </c>
      <c r="F99" s="137"/>
    </row>
    <row r="100" spans="1:11" s="20" customFormat="1" ht="24" customHeight="1" thickBot="1" x14ac:dyDescent="0.3">
      <c r="A100" s="83"/>
      <c r="B100" s="36">
        <v>3299</v>
      </c>
      <c r="C100" s="113" t="s">
        <v>43</v>
      </c>
      <c r="D100" s="21">
        <f>SUM(D101:D101)</f>
        <v>2240</v>
      </c>
      <c r="E100" s="21">
        <f>SUM(E101:E101)</f>
        <v>2800</v>
      </c>
      <c r="F100" s="135" t="s">
        <v>197</v>
      </c>
    </row>
    <row r="101" spans="1:11" ht="13.5" customHeight="1" thickBot="1" x14ac:dyDescent="0.25">
      <c r="A101" s="75" t="s">
        <v>171</v>
      </c>
      <c r="B101" s="7">
        <v>32999</v>
      </c>
      <c r="C101" s="107" t="s">
        <v>67</v>
      </c>
      <c r="D101" s="15">
        <f>E101/1.25</f>
        <v>2240</v>
      </c>
      <c r="E101" s="13">
        <v>2800</v>
      </c>
      <c r="F101" s="137"/>
    </row>
    <row r="102" spans="1:11" x14ac:dyDescent="0.2">
      <c r="A102" s="84"/>
      <c r="B102" s="47"/>
      <c r="C102" s="48"/>
      <c r="D102" s="49"/>
      <c r="E102" s="50"/>
      <c r="F102" s="51"/>
    </row>
    <row r="103" spans="1:11" x14ac:dyDescent="0.2">
      <c r="A103" s="84"/>
      <c r="B103" s="47"/>
      <c r="C103" s="48"/>
      <c r="D103" s="49"/>
      <c r="E103" s="50"/>
      <c r="F103" s="51"/>
    </row>
    <row r="104" spans="1:11" x14ac:dyDescent="0.2">
      <c r="A104" s="84"/>
      <c r="B104" s="47"/>
      <c r="C104" s="48"/>
      <c r="D104" s="49"/>
      <c r="E104" s="50"/>
      <c r="F104" s="51"/>
    </row>
    <row r="105" spans="1:11" x14ac:dyDescent="0.2">
      <c r="A105" s="84"/>
      <c r="B105" s="47"/>
      <c r="C105" s="48"/>
      <c r="D105" s="49"/>
      <c r="E105" s="50"/>
      <c r="F105" s="51"/>
    </row>
    <row r="106" spans="1:11" x14ac:dyDescent="0.2">
      <c r="A106" s="84"/>
      <c r="B106" s="47"/>
      <c r="C106" s="48"/>
      <c r="D106" s="49"/>
      <c r="E106" s="50"/>
      <c r="F106" s="51"/>
      <c r="J106" s="53" t="s">
        <v>206</v>
      </c>
    </row>
    <row r="107" spans="1:11" s="1" customFormat="1" ht="18.75" thickBot="1" x14ac:dyDescent="0.3">
      <c r="A107" s="67" t="s">
        <v>86</v>
      </c>
      <c r="D107" s="131" t="s">
        <v>112</v>
      </c>
      <c r="E107" s="131"/>
      <c r="F107" s="117"/>
      <c r="H107" s="124" t="s">
        <v>198</v>
      </c>
      <c r="I107" s="124"/>
      <c r="J107" s="124"/>
      <c r="K107" s="115"/>
    </row>
    <row r="108" spans="1:11" ht="15.75" x14ac:dyDescent="0.25">
      <c r="A108" s="67" t="s">
        <v>62</v>
      </c>
      <c r="D108" s="9" t="s">
        <v>13</v>
      </c>
      <c r="E108" s="9" t="s">
        <v>13</v>
      </c>
      <c r="F108" s="118" t="s">
        <v>182</v>
      </c>
      <c r="H108" s="16" t="s">
        <v>199</v>
      </c>
      <c r="K108" s="53"/>
    </row>
    <row r="109" spans="1:11" ht="16.5" thickBot="1" x14ac:dyDescent="0.3">
      <c r="A109" s="67" t="s">
        <v>63</v>
      </c>
      <c r="D109" s="64" t="s">
        <v>105</v>
      </c>
      <c r="E109" s="64" t="s">
        <v>106</v>
      </c>
      <c r="F109" s="127" t="s">
        <v>183</v>
      </c>
    </row>
    <row r="110" spans="1:11" s="20" customFormat="1" ht="18.75" customHeight="1" thickBot="1" x14ac:dyDescent="0.3">
      <c r="A110" s="83"/>
      <c r="B110" s="36">
        <v>4221</v>
      </c>
      <c r="C110" s="37" t="s">
        <v>44</v>
      </c>
      <c r="D110" s="21">
        <f>SUM(D111:D112)</f>
        <v>1680</v>
      </c>
      <c r="E110" s="94">
        <f>SUM(E111:E112)</f>
        <v>2100</v>
      </c>
      <c r="F110" s="138" t="s">
        <v>200</v>
      </c>
    </row>
    <row r="111" spans="1:11" ht="13.5" customHeight="1" x14ac:dyDescent="0.2">
      <c r="A111" s="71" t="s">
        <v>172</v>
      </c>
      <c r="B111" s="22">
        <v>42211</v>
      </c>
      <c r="C111" s="23" t="s">
        <v>93</v>
      </c>
      <c r="D111" s="24">
        <f>E111/1.25</f>
        <v>1320</v>
      </c>
      <c r="E111" s="126">
        <v>1650</v>
      </c>
      <c r="F111" s="139"/>
    </row>
    <row r="112" spans="1:11" ht="13.5" customHeight="1" thickBot="1" x14ac:dyDescent="0.25">
      <c r="A112" s="75" t="s">
        <v>173</v>
      </c>
      <c r="B112" s="7">
        <v>42212</v>
      </c>
      <c r="C112" s="8" t="s">
        <v>94</v>
      </c>
      <c r="D112" s="15">
        <f>E112/1.25</f>
        <v>360</v>
      </c>
      <c r="E112" s="98">
        <v>450</v>
      </c>
      <c r="F112" s="140"/>
    </row>
    <row r="113" spans="1:6" s="20" customFormat="1" ht="18.75" customHeight="1" thickBot="1" x14ac:dyDescent="0.3">
      <c r="A113" s="69"/>
      <c r="B113" s="18">
        <v>4222</v>
      </c>
      <c r="C113" s="19" t="s">
        <v>99</v>
      </c>
      <c r="D113" s="21">
        <f>SUM(D114:D114)</f>
        <v>880</v>
      </c>
      <c r="E113" s="21">
        <f>SUM(E114:E114)</f>
        <v>1100</v>
      </c>
      <c r="F113" s="129" t="s">
        <v>200</v>
      </c>
    </row>
    <row r="114" spans="1:6" ht="13.5" customHeight="1" thickBot="1" x14ac:dyDescent="0.25">
      <c r="A114" s="71" t="s">
        <v>174</v>
      </c>
      <c r="B114" s="22">
        <v>42221</v>
      </c>
      <c r="C114" s="23" t="s">
        <v>100</v>
      </c>
      <c r="D114" s="24">
        <f>E114/1.25</f>
        <v>880</v>
      </c>
      <c r="E114" s="35">
        <v>1100</v>
      </c>
      <c r="F114" s="134"/>
    </row>
    <row r="115" spans="1:6" s="20" customFormat="1" ht="27.75" customHeight="1" thickBot="1" x14ac:dyDescent="0.3">
      <c r="A115" s="69"/>
      <c r="B115" s="18">
        <v>4223</v>
      </c>
      <c r="C115" s="19" t="s">
        <v>96</v>
      </c>
      <c r="D115" s="21">
        <f>D116</f>
        <v>160</v>
      </c>
      <c r="E115" s="21">
        <f t="shared" ref="E115:E121" si="1">E116</f>
        <v>200</v>
      </c>
      <c r="F115" s="129" t="s">
        <v>201</v>
      </c>
    </row>
    <row r="116" spans="1:6" ht="13.5" customHeight="1" thickBot="1" x14ac:dyDescent="0.25">
      <c r="A116" s="81" t="s">
        <v>175</v>
      </c>
      <c r="B116" s="28">
        <v>42232</v>
      </c>
      <c r="C116" s="29" t="s">
        <v>97</v>
      </c>
      <c r="D116" s="30">
        <f>E116/1.25</f>
        <v>160</v>
      </c>
      <c r="E116" s="31">
        <v>200</v>
      </c>
      <c r="F116" s="134"/>
    </row>
    <row r="117" spans="1:6" s="20" customFormat="1" ht="19.5" customHeight="1" thickBot="1" x14ac:dyDescent="0.3">
      <c r="A117" s="69"/>
      <c r="B117" s="18">
        <v>4225</v>
      </c>
      <c r="C117" s="19" t="s">
        <v>109</v>
      </c>
      <c r="D117" s="21">
        <f>D118</f>
        <v>160</v>
      </c>
      <c r="E117" s="21">
        <f t="shared" si="1"/>
        <v>200</v>
      </c>
      <c r="F117" s="129" t="s">
        <v>201</v>
      </c>
    </row>
    <row r="118" spans="1:6" ht="13.5" customHeight="1" thickBot="1" x14ac:dyDescent="0.25">
      <c r="A118" s="81" t="s">
        <v>176</v>
      </c>
      <c r="B118" s="28">
        <v>42253</v>
      </c>
      <c r="C118" s="29" t="s">
        <v>110</v>
      </c>
      <c r="D118" s="30">
        <f>E118/1.25</f>
        <v>160</v>
      </c>
      <c r="E118" s="31">
        <v>200</v>
      </c>
      <c r="F118" s="134"/>
    </row>
    <row r="119" spans="1:6" s="20" customFormat="1" ht="18.75" customHeight="1" thickBot="1" x14ac:dyDescent="0.3">
      <c r="A119" s="83"/>
      <c r="B119" s="36">
        <v>4226</v>
      </c>
      <c r="C119" s="37" t="s">
        <v>85</v>
      </c>
      <c r="D119" s="38">
        <f>D120</f>
        <v>600</v>
      </c>
      <c r="E119" s="38">
        <f t="shared" si="1"/>
        <v>750</v>
      </c>
      <c r="F119" s="129" t="s">
        <v>202</v>
      </c>
    </row>
    <row r="120" spans="1:6" ht="20.25" customHeight="1" thickBot="1" x14ac:dyDescent="0.25">
      <c r="A120" s="81" t="s">
        <v>177</v>
      </c>
      <c r="B120" s="28">
        <v>42261</v>
      </c>
      <c r="C120" s="29" t="s">
        <v>85</v>
      </c>
      <c r="D120" s="30">
        <f>E120/1.25</f>
        <v>600</v>
      </c>
      <c r="E120" s="31">
        <v>750</v>
      </c>
      <c r="F120" s="134"/>
    </row>
    <row r="121" spans="1:6" s="20" customFormat="1" ht="28.5" customHeight="1" thickBot="1" x14ac:dyDescent="0.3">
      <c r="A121" s="83"/>
      <c r="B121" s="36">
        <v>4227</v>
      </c>
      <c r="C121" s="37" t="s">
        <v>104</v>
      </c>
      <c r="D121" s="38">
        <f>D122</f>
        <v>480</v>
      </c>
      <c r="E121" s="38">
        <f t="shared" si="1"/>
        <v>600</v>
      </c>
      <c r="F121" s="129" t="s">
        <v>200</v>
      </c>
    </row>
    <row r="122" spans="1:6" ht="13.5" customHeight="1" thickBot="1" x14ac:dyDescent="0.25">
      <c r="A122" s="81" t="s">
        <v>178</v>
      </c>
      <c r="B122" s="28">
        <v>42273</v>
      </c>
      <c r="C122" s="29" t="s">
        <v>95</v>
      </c>
      <c r="D122" s="30">
        <f>E122/1.25</f>
        <v>480</v>
      </c>
      <c r="E122" s="31">
        <v>600</v>
      </c>
      <c r="F122" s="134"/>
    </row>
    <row r="123" spans="1:6" s="20" customFormat="1" ht="19.5" customHeight="1" thickBot="1" x14ac:dyDescent="0.3">
      <c r="A123" s="83"/>
      <c r="B123" s="36">
        <v>4224</v>
      </c>
      <c r="C123" s="37" t="s">
        <v>60</v>
      </c>
      <c r="D123" s="21">
        <f>SUM(D124:D125)</f>
        <v>30714.285714285714</v>
      </c>
      <c r="E123" s="21">
        <f>SUM(E124:E125)</f>
        <v>32250</v>
      </c>
      <c r="F123" s="129" t="s">
        <v>203</v>
      </c>
    </row>
    <row r="124" spans="1:6" s="90" customFormat="1" ht="33.75" customHeight="1" thickBot="1" x14ac:dyDescent="0.3">
      <c r="A124" s="87" t="s">
        <v>179</v>
      </c>
      <c r="B124" s="65">
        <v>42411</v>
      </c>
      <c r="C124" s="66" t="s">
        <v>45</v>
      </c>
      <c r="D124" s="88">
        <f>E124/1.05</f>
        <v>1190.4761904761904</v>
      </c>
      <c r="E124" s="89">
        <v>1250</v>
      </c>
      <c r="F124" s="130"/>
    </row>
    <row r="125" spans="1:6" ht="21" customHeight="1" thickBot="1" x14ac:dyDescent="0.25">
      <c r="A125" s="75" t="s">
        <v>180</v>
      </c>
      <c r="B125" s="65">
        <v>42411</v>
      </c>
      <c r="C125" s="66" t="s">
        <v>107</v>
      </c>
      <c r="D125" s="15">
        <f>E125/1.05</f>
        <v>29523.809523809523</v>
      </c>
      <c r="E125" s="89">
        <v>31000</v>
      </c>
      <c r="F125" s="134"/>
    </row>
    <row r="126" spans="1:6" ht="16.5" thickBot="1" x14ac:dyDescent="0.3">
      <c r="A126" s="85"/>
      <c r="B126" s="60"/>
      <c r="C126" s="4" t="s">
        <v>14</v>
      </c>
      <c r="D126" s="14">
        <f>D5+D26+D42+D48+D51+D53+D55+D61+D64+D76+D66+D69+D83+D87+D90+D96+D98+D100+D94+D110+D113+D115+D117+D119+D121+D123</f>
        <v>203224.62873999157</v>
      </c>
      <c r="E126" s="14">
        <f>E5+E26+E42+E48+E51+E53+E55+E61+E64+E76+E66+E69+E83+E87+E90+E96+E98+E100+E94+E110+E113+E115+E117+E119+E121+E123</f>
        <v>238325.45</v>
      </c>
      <c r="F126" s="128"/>
    </row>
    <row r="127" spans="1:6" x14ac:dyDescent="0.2">
      <c r="C127" s="43" t="s">
        <v>181</v>
      </c>
    </row>
    <row r="128" spans="1:6" ht="15" x14ac:dyDescent="0.2">
      <c r="A128" s="67" t="s">
        <v>74</v>
      </c>
      <c r="B128" s="133" t="s">
        <v>208</v>
      </c>
      <c r="C128" s="133"/>
    </row>
    <row r="129" spans="1:10" ht="15" x14ac:dyDescent="0.2">
      <c r="A129" s="67" t="s">
        <v>75</v>
      </c>
      <c r="B129" s="133" t="s">
        <v>209</v>
      </c>
      <c r="C129" s="133"/>
    </row>
    <row r="130" spans="1:10" ht="15" x14ac:dyDescent="0.2">
      <c r="A130" s="67"/>
      <c r="B130" s="91"/>
    </row>
    <row r="133" spans="1:10" x14ac:dyDescent="0.2">
      <c r="C133" s="39" t="s">
        <v>64</v>
      </c>
    </row>
    <row r="134" spans="1:10" x14ac:dyDescent="0.2">
      <c r="D134" s="3" t="s">
        <v>65</v>
      </c>
    </row>
    <row r="135" spans="1:10" x14ac:dyDescent="0.2">
      <c r="D135" s="3" t="s">
        <v>84</v>
      </c>
    </row>
    <row r="138" spans="1:10" x14ac:dyDescent="0.2">
      <c r="J138" s="53" t="s">
        <v>207</v>
      </c>
    </row>
  </sheetData>
  <mergeCells count="32">
    <mergeCell ref="F123:F125"/>
    <mergeCell ref="F113:F114"/>
    <mergeCell ref="F115:F116"/>
    <mergeCell ref="F117:F118"/>
    <mergeCell ref="F119:F120"/>
    <mergeCell ref="F121:F122"/>
    <mergeCell ref="F94:F95"/>
    <mergeCell ref="F96:F97"/>
    <mergeCell ref="F98:F99"/>
    <mergeCell ref="F100:F101"/>
    <mergeCell ref="F110:F112"/>
    <mergeCell ref="F69:F71"/>
    <mergeCell ref="F76:F82"/>
    <mergeCell ref="F83:F86"/>
    <mergeCell ref="F87:F89"/>
    <mergeCell ref="F90:F93"/>
    <mergeCell ref="F5:F25"/>
    <mergeCell ref="D1:E1"/>
    <mergeCell ref="D38:E38"/>
    <mergeCell ref="B128:C128"/>
    <mergeCell ref="B129:C129"/>
    <mergeCell ref="D72:E72"/>
    <mergeCell ref="D107:E107"/>
    <mergeCell ref="F26:F35"/>
    <mergeCell ref="F42:F47"/>
    <mergeCell ref="F48:F50"/>
    <mergeCell ref="F51:F52"/>
    <mergeCell ref="F53:F54"/>
    <mergeCell ref="F55:F60"/>
    <mergeCell ref="F61:F63"/>
    <mergeCell ref="F64:F65"/>
    <mergeCell ref="F66:F68"/>
  </mergeCells>
  <phoneticPr fontId="1" type="noConversion"/>
  <pageMargins left="0.15748031496062992" right="0" top="0.19685039370078741" bottom="0.59055118110236227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nabave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Šćuka</dc:creator>
  <cp:lastModifiedBy>Igor</cp:lastModifiedBy>
  <cp:lastPrinted>2024-11-15T08:10:14Z</cp:lastPrinted>
  <dcterms:created xsi:type="dcterms:W3CDTF">2014-07-24T07:22:30Z</dcterms:created>
  <dcterms:modified xsi:type="dcterms:W3CDTF">2024-11-25T06:58:41Z</dcterms:modified>
</cp:coreProperties>
</file>