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Š Sibinj\Financijski izvještaji\Fin izvještaji 2011-2024\Izvještaji 2024\"/>
    </mc:Choice>
  </mc:AlternateContent>
  <bookViews>
    <workbookView xWindow="0" yWindow="0" windowWidth="19440" windowHeight="12330" tabRatio="616"/>
  </bookViews>
  <sheets>
    <sheet name="Osnovno" sheetId="1" r:id="rId1"/>
    <sheet name="PR-RAS" sheetId="2" r:id="rId2"/>
    <sheet name="Bilanca" sheetId="3" r:id="rId3"/>
    <sheet name="RAS-funkcijski" sheetId="5" r:id="rId4"/>
    <sheet name="P-VRIO" sheetId="4" r:id="rId5"/>
    <sheet name="Obveze" sheetId="6" r:id="rId6"/>
    <sheet name="JLP(R)S BPŽ 1" sheetId="8" r:id="rId7"/>
    <sheet name="JLP(R)S BPŽ 2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9" l="1"/>
  <c r="E47" i="9"/>
  <c r="G33" i="9"/>
  <c r="F23" i="9"/>
  <c r="E20" i="9"/>
  <c r="F15" i="9"/>
  <c r="F47" i="9" l="1"/>
  <c r="G71" i="8"/>
  <c r="F71" i="8"/>
  <c r="H67" i="8"/>
  <c r="H66" i="8"/>
  <c r="H70" i="8"/>
  <c r="H69" i="8"/>
  <c r="H68" i="8"/>
  <c r="H65" i="8"/>
  <c r="H64" i="8"/>
  <c r="H63" i="8"/>
  <c r="H55" i="8"/>
  <c r="F54" i="8"/>
  <c r="F56" i="8" s="1"/>
  <c r="K25" i="8"/>
  <c r="H25" i="8"/>
  <c r="K24" i="8"/>
  <c r="H24" i="8"/>
  <c r="H22" i="8"/>
  <c r="J21" i="8"/>
  <c r="J23" i="8" s="1"/>
  <c r="J27" i="8" s="1"/>
  <c r="G21" i="8"/>
  <c r="G23" i="8" s="1"/>
  <c r="G27" i="8" s="1"/>
  <c r="F21" i="8"/>
  <c r="F23" i="8" s="1"/>
  <c r="F27" i="8" s="1"/>
  <c r="K20" i="8"/>
  <c r="H20" i="8"/>
  <c r="G53" i="8" s="1"/>
  <c r="H53" i="8" s="1"/>
  <c r="K19" i="8"/>
  <c r="H19" i="8"/>
  <c r="G52" i="8" s="1"/>
  <c r="H52" i="8" s="1"/>
  <c r="K18" i="8"/>
  <c r="H18" i="8"/>
  <c r="G51" i="8" s="1"/>
  <c r="H51" i="8" s="1"/>
  <c r="K17" i="8"/>
  <c r="H17" i="8"/>
  <c r="G50" i="8" s="1"/>
  <c r="H50" i="8" s="1"/>
  <c r="K16" i="8"/>
  <c r="H16" i="8"/>
  <c r="G49" i="8" s="1"/>
  <c r="H49" i="8" s="1"/>
  <c r="K15" i="8"/>
  <c r="H15" i="8"/>
  <c r="G48" i="8" s="1"/>
  <c r="H48" i="8" s="1"/>
  <c r="K14" i="8"/>
  <c r="H14" i="8"/>
  <c r="G47" i="8" s="1"/>
  <c r="H47" i="8" s="1"/>
  <c r="K13" i="8"/>
  <c r="H13" i="8"/>
  <c r="G46" i="8" s="1"/>
  <c r="H46" i="8" s="1"/>
  <c r="K12" i="8"/>
  <c r="H12" i="8"/>
  <c r="G45" i="8" s="1"/>
  <c r="H45" i="8" s="1"/>
  <c r="K11" i="8"/>
  <c r="H11" i="8"/>
  <c r="G44" i="8" s="1"/>
  <c r="H44" i="8" s="1"/>
  <c r="K10" i="8"/>
  <c r="H10" i="8"/>
  <c r="G43" i="8" s="1"/>
  <c r="H43" i="8" s="1"/>
  <c r="K9" i="8"/>
  <c r="H9" i="8"/>
  <c r="G42" i="8" s="1"/>
  <c r="H42" i="8" s="1"/>
  <c r="K8" i="8"/>
  <c r="H8" i="8"/>
  <c r="G41" i="8" s="1"/>
  <c r="E162" i="6"/>
  <c r="E165" i="6" s="1"/>
  <c r="E136" i="6"/>
  <c r="E67" i="6"/>
  <c r="E148" i="6"/>
  <c r="E142" i="6"/>
  <c r="E92" i="6"/>
  <c r="E38" i="6"/>
  <c r="E19" i="6"/>
  <c r="K21" i="8" l="1"/>
  <c r="K23" i="8" s="1"/>
  <c r="K27" i="8" s="1"/>
  <c r="H71" i="8"/>
  <c r="G54" i="8"/>
  <c r="G56" i="8" s="1"/>
  <c r="H41" i="8"/>
  <c r="H54" i="8" s="1"/>
  <c r="H21" i="8"/>
  <c r="H23" i="8" s="1"/>
  <c r="H27" i="8" s="1"/>
  <c r="E150" i="6"/>
  <c r="I22" i="4"/>
  <c r="H22" i="4"/>
  <c r="H29" i="4"/>
  <c r="G40" i="3"/>
  <c r="H56" i="8" l="1"/>
  <c r="J17" i="2"/>
  <c r="J19" i="2" s="1"/>
  <c r="J21" i="2" s="1"/>
  <c r="G37" i="3"/>
  <c r="H32" i="3"/>
  <c r="F22" i="3"/>
  <c r="J17" i="3"/>
  <c r="E17" i="3"/>
  <c r="H34" i="4" l="1"/>
  <c r="D28" i="5"/>
  <c r="D18" i="5"/>
  <c r="D19" i="5" s="1"/>
  <c r="D50" i="2" l="1"/>
  <c r="I39" i="2"/>
  <c r="I43" i="2" s="1"/>
  <c r="D39" i="2"/>
  <c r="D43" i="2" s="1"/>
  <c r="D27" i="2"/>
  <c r="D29" i="2" s="1"/>
  <c r="D31" i="2" s="1"/>
  <c r="D17" i="2"/>
  <c r="D19" i="2" s="1"/>
  <c r="D21" i="2" s="1"/>
  <c r="E17" i="2"/>
  <c r="E19" i="2" s="1"/>
  <c r="E21" i="2" s="1"/>
  <c r="F17" i="2"/>
  <c r="F19" i="2" s="1"/>
  <c r="F21" i="2" s="1"/>
  <c r="G17" i="2"/>
  <c r="G19" i="2" s="1"/>
  <c r="G21" i="2" s="1"/>
  <c r="H17" i="2"/>
  <c r="H19" i="2" s="1"/>
  <c r="H21" i="2" s="1"/>
  <c r="I17" i="2"/>
  <c r="I19" i="2" s="1"/>
  <c r="I21" i="2" s="1"/>
</calcChain>
</file>

<file path=xl/sharedStrings.xml><?xml version="1.0" encoding="utf-8"?>
<sst xmlns="http://schemas.openxmlformats.org/spreadsheetml/2006/main" count="1039" uniqueCount="549">
  <si>
    <t>Osnovna škola Sibinjskih žrtava</t>
  </si>
  <si>
    <t>108.brigade ZNG 4, Sibinj 35252</t>
  </si>
  <si>
    <t>RKP: 9886</t>
  </si>
  <si>
    <t>Šifra škole: 12-335-001</t>
  </si>
  <si>
    <t>Šifra djelatnosti: 8520        Razina: 31       Razdjel: 000</t>
  </si>
  <si>
    <t>Brodsko-posavska županija</t>
  </si>
  <si>
    <t>E-mail: skola_sibinj@sibinjskihzrtava-sibinj.skole.hr</t>
  </si>
  <si>
    <t>Tel: 035/425-297    ;    035/426-546</t>
  </si>
  <si>
    <t>Odgovorna osoba: Josip Šišmanpvić, ravnatelj</t>
  </si>
  <si>
    <t>Voditelj računovodstva: Igor Kutuzović</t>
  </si>
  <si>
    <t>OIB: 46036264063           MB: 03070905</t>
  </si>
  <si>
    <t>Žiro račun: HR5723400091800012004 (BPŽ riznica)</t>
  </si>
  <si>
    <t>RKP: 9886           Šifra djelatnosti: 8520</t>
  </si>
  <si>
    <t>školske dvorane i nije u sustavu PDV-a. Brodsko-posavska županija je nadležni proračun JLP(R)S proračunskog korisnika. Odgovorna osoba</t>
  </si>
  <si>
    <t>(kreditna pisma, hipoteke i slično).</t>
  </si>
  <si>
    <t>Proračunski korisnik nema sudske sporove, ugovorne odnose i slično koji, uz ispunjenje određenih uvjeta, mogu postati obveza ili imovina</t>
  </si>
  <si>
    <t>Proračunski korisnik nema iskazane u bilanci dane i primljene dugoročne i kratkoročne kredite i zajmove.</t>
  </si>
  <si>
    <t>Proračunski korisnik u bilanci ima iskazane izvanbilančne zapise u ukupnom iznosu 52942,45 eura. Radi se o 59 kom prijenosnih računala Lenovo</t>
  </si>
  <si>
    <t>u vlasništvu Carneta-a za projekt "Škola za život"  u iznosu 30713,07 eura (99111/99611)  i  41 kom prijenosnih računala Acer u vlasništvu Carnet-a</t>
  </si>
  <si>
    <t>koje koriste zaposlenici škole za održavanje nastave u iznosu 22229,38 eura (99111/99611).</t>
  </si>
  <si>
    <t>Rashodi poslovanja</t>
  </si>
  <si>
    <t>2018.</t>
  </si>
  <si>
    <t>2019.</t>
  </si>
  <si>
    <t>2020.</t>
  </si>
  <si>
    <t>2021.</t>
  </si>
  <si>
    <t>2022.</t>
  </si>
  <si>
    <t>2023.</t>
  </si>
  <si>
    <t>Razlika (€)</t>
  </si>
  <si>
    <t>Donos (€)</t>
  </si>
  <si>
    <t>Prijenos (€)</t>
  </si>
  <si>
    <t>Šifra</t>
  </si>
  <si>
    <t>X001</t>
  </si>
  <si>
    <t>Y004</t>
  </si>
  <si>
    <t>Y006</t>
  </si>
  <si>
    <t>92221 / 92222</t>
  </si>
  <si>
    <t>Višak (€)</t>
  </si>
  <si>
    <t>dio 6</t>
  </si>
  <si>
    <t>BIL 92211</t>
  </si>
  <si>
    <t>BIL 92222</t>
  </si>
  <si>
    <t>Prebijanje viškova i manjkova i obvezna korekcija rezultata</t>
  </si>
  <si>
    <t>Višak prihoda poslovanja (€)</t>
  </si>
  <si>
    <t>Manjak od nefinanc.imovine (€)</t>
  </si>
  <si>
    <t>PR-RAS Y006  =  BIL 922</t>
  </si>
  <si>
    <t xml:space="preserve">Obračun prihoda i rashoda </t>
  </si>
  <si>
    <t>Obrazovanje</t>
  </si>
  <si>
    <t>Osnovno obrazovanje</t>
  </si>
  <si>
    <t>0912</t>
  </si>
  <si>
    <t>Dodatne usluge u obrazovanju</t>
  </si>
  <si>
    <t>096  = PR-RAS 3222</t>
  </si>
  <si>
    <t>Namirnice MZO besplatna kuhinja</t>
  </si>
  <si>
    <t>Šifra - Izvor sredstava</t>
  </si>
  <si>
    <t>3</t>
  </si>
  <si>
    <t>4</t>
  </si>
  <si>
    <t>Ukupno (€)</t>
  </si>
  <si>
    <t>09 = PR-RAS Y034</t>
  </si>
  <si>
    <t>Namirnice Projekt "Školska shema"</t>
  </si>
  <si>
    <t>Namirnice Projekt "Medni dan"</t>
  </si>
  <si>
    <t>Iznos (€)</t>
  </si>
  <si>
    <t>Isknjižavanje školskih udžbenika odlukom Školskog odbora</t>
  </si>
  <si>
    <t>Isknjižavanje knjiga iz fonda školske knjižnice odlukom Školskog odbora</t>
  </si>
  <si>
    <t>Redni</t>
  </si>
  <si>
    <t>Naziv</t>
  </si>
  <si>
    <t>Dukument</t>
  </si>
  <si>
    <t>Račun</t>
  </si>
  <si>
    <t>Iznos</t>
  </si>
  <si>
    <t>Dospijeće</t>
  </si>
  <si>
    <t>broj</t>
  </si>
  <si>
    <t>dobavljača</t>
  </si>
  <si>
    <t>obveze</t>
  </si>
  <si>
    <t>( € )</t>
  </si>
  <si>
    <t>datum</t>
  </si>
  <si>
    <t xml:space="preserve">Obveza za bolovanje na teret HZZO-a             </t>
  </si>
  <si>
    <t>Kartica konta</t>
  </si>
  <si>
    <t>23958</t>
  </si>
  <si>
    <t>23237</t>
  </si>
  <si>
    <t xml:space="preserve"> 232  Prekoračenje 1-60 dana</t>
  </si>
  <si>
    <t>23222</t>
  </si>
  <si>
    <t>23221</t>
  </si>
  <si>
    <t>Kontrol biro d.o.o.</t>
  </si>
  <si>
    <t>VINDIJA d.d.</t>
  </si>
  <si>
    <t>Janč&amp;Magaš d.o.o.</t>
  </si>
  <si>
    <t>23238</t>
  </si>
  <si>
    <t>23231</t>
  </si>
  <si>
    <t>Thomy trgovina na malo i pekara</t>
  </si>
  <si>
    <t>ŠKOLSKA KNJIGA d.d.</t>
  </si>
  <si>
    <t>24241</t>
  </si>
  <si>
    <t>HK STYLE, vl.Krunoslav Holjevac</t>
  </si>
  <si>
    <t>24226</t>
  </si>
  <si>
    <t>231  Nedospjele obveze</t>
  </si>
  <si>
    <t>231111</t>
  </si>
  <si>
    <t>2315111</t>
  </si>
  <si>
    <t>2315112</t>
  </si>
  <si>
    <t>231512</t>
  </si>
  <si>
    <t>231621</t>
  </si>
  <si>
    <t>231711</t>
  </si>
  <si>
    <t>23122</t>
  </si>
  <si>
    <t>231411</t>
  </si>
  <si>
    <t>232  Nedospjele obveze</t>
  </si>
  <si>
    <t>PODRAVKA d.d.</t>
  </si>
  <si>
    <t>HRVATSKA RADIOTELEVIZIJA</t>
  </si>
  <si>
    <t>23233</t>
  </si>
  <si>
    <t>23234</t>
  </si>
  <si>
    <t>General trade d.o.o.</t>
  </si>
  <si>
    <t>VODOVOD d.o.o.</t>
  </si>
  <si>
    <t>Hrvatski Telekom d.d.</t>
  </si>
  <si>
    <t>OPG Velikanović Tihomir</t>
  </si>
  <si>
    <t>OMEGA d.o.o.</t>
  </si>
  <si>
    <t>23224</t>
  </si>
  <si>
    <t>Financijska agencija</t>
  </si>
  <si>
    <t>HEP ELEKTRA d.o.o.</t>
  </si>
  <si>
    <t>23223</t>
  </si>
  <si>
    <t>HEP-PLIN d.o.o.</t>
  </si>
  <si>
    <t>23212</t>
  </si>
  <si>
    <t>23295</t>
  </si>
  <si>
    <t>23211</t>
  </si>
  <si>
    <t>23214</t>
  </si>
  <si>
    <t>234  Nedospjele obveze</t>
  </si>
  <si>
    <t>23433</t>
  </si>
  <si>
    <t>242  Nedospjele obveze</t>
  </si>
  <si>
    <t>5.2.</t>
  </si>
  <si>
    <t>3.1.</t>
  </si>
  <si>
    <t>4.2.</t>
  </si>
  <si>
    <t>BPŽ pomoći / Pomoćnici u nastavi</t>
  </si>
  <si>
    <t>5.1.</t>
  </si>
  <si>
    <t>5.3.</t>
  </si>
  <si>
    <t xml:space="preserve">Pomoći </t>
  </si>
  <si>
    <t>Donacije</t>
  </si>
  <si>
    <t>6.2.</t>
  </si>
  <si>
    <t>Obveze preko računa BPŽ :</t>
  </si>
  <si>
    <t>MZO</t>
  </si>
  <si>
    <t>Novac u blagajni</t>
  </si>
  <si>
    <t>11311</t>
  </si>
  <si>
    <t>Potraživanje za bolovanja na teret HZZO-a</t>
  </si>
  <si>
    <t>Potraživanje za prihode proračunskih korisnika uplaćene u proračun - 6.2. donacije</t>
  </si>
  <si>
    <t>19311</t>
  </si>
  <si>
    <t>V006</t>
  </si>
  <si>
    <t>B002</t>
  </si>
  <si>
    <t>Konto</t>
  </si>
  <si>
    <t>Iznos ( € )</t>
  </si>
  <si>
    <t>OPIS IMOVINE</t>
  </si>
  <si>
    <t>12911</t>
  </si>
  <si>
    <t>16721</t>
  </si>
  <si>
    <t>Potraživanje za prihode proračunskih korisnika uplaćene u proračun - 4.2. Ostali prihodi</t>
  </si>
  <si>
    <t>Potraživanje za prihode proračunskih korisnika uplaćene u proračun - 3.1. Vlastiti prihodi</t>
  </si>
  <si>
    <t>Potraživanje za prihode proračunskih korisnika uplaćene u proračun - 5.3. Pomoći</t>
  </si>
  <si>
    <t>Indeks</t>
  </si>
  <si>
    <t>Izvor</t>
  </si>
  <si>
    <r>
      <t xml:space="preserve">PROR.KORISNIK: </t>
    </r>
    <r>
      <rPr>
        <sz val="12"/>
        <rFont val="Arial"/>
        <family val="2"/>
        <charset val="238"/>
      </rPr>
      <t>OŠ SIBINJSKIH ŽRTAVA, 108.brigade ZNG 4, 35252 Sibinj</t>
    </r>
  </si>
  <si>
    <r>
      <t xml:space="preserve">OIB:     </t>
    </r>
    <r>
      <rPr>
        <sz val="12"/>
        <rFont val="Arial"/>
        <family val="2"/>
        <charset val="238"/>
      </rPr>
      <t>46036264063</t>
    </r>
  </si>
  <si>
    <t>REDNI BROJ</t>
  </si>
  <si>
    <t>IZVOR</t>
  </si>
  <si>
    <t>PRIHODI</t>
  </si>
  <si>
    <t>RASHODI</t>
  </si>
  <si>
    <t>RAZLIKA            VIŠAK / MANJAK</t>
  </si>
  <si>
    <t>PLAĆENO</t>
  </si>
  <si>
    <t>OTVORENE OBVEZE</t>
  </si>
  <si>
    <t>5.2.   DECENTRALIZIRANA SREDSTVA</t>
  </si>
  <si>
    <t>1.1.1.  BPŽ OPĆI PRIHODI (POMOĆNICI U NASTAVI)</t>
  </si>
  <si>
    <t>5.1.  BPŽ POMOĆI (POMOĆNICI U NASTAVI)</t>
  </si>
  <si>
    <t>5.1.  BPŽ POMOĆI ("EU KUHINJA")</t>
  </si>
  <si>
    <t>5.1.  BPŽ POMOĆI ("ŠKOLSKA SHEMA")</t>
  </si>
  <si>
    <t>5.1.  BPŽ POMOĆI ("MEDNI DAN")</t>
  </si>
  <si>
    <t>3.1.  VLASTITI PRIHODI</t>
  </si>
  <si>
    <t>4.2.  PRIHODI ZA POSEBNE NAMJENE</t>
  </si>
  <si>
    <t>5.3.  MZO POMOĆI (PROJEKT BESPLATNE PREHRANE)</t>
  </si>
  <si>
    <t>5.3.  POMOĆI EU PROJEKT "TESLINA UČIONICA"</t>
  </si>
  <si>
    <t>5.3.  POMOĆI</t>
  </si>
  <si>
    <t>6.2. DONACIJE</t>
  </si>
  <si>
    <t>7.2.  PRIHODI OD PRODAJE NEFINANCIJSKE IMOVINE</t>
  </si>
  <si>
    <t>UKUPNO:</t>
  </si>
  <si>
    <t>DONOS</t>
  </si>
  <si>
    <t>RAZLIKA</t>
  </si>
  <si>
    <t>FINANCIRANJA</t>
  </si>
  <si>
    <t>Prihodi za</t>
  </si>
  <si>
    <t>UKUPNO</t>
  </si>
  <si>
    <t>Odgovorna osoba: Josip Šišmanović, ravnatelj</t>
  </si>
  <si>
    <t>B001</t>
  </si>
  <si>
    <t>BILJEŠKE UZ FINANCIJSKE IZVJEŠTAJE ZA RAZDOBLJE OD 01.01.2024.godine do  31.12.2024.godine</t>
  </si>
  <si>
    <t>Sukladno  Zakonu o proračunu (Nar.nov.br.87/08., 136/12., 15/15., 93/15., 144/21.),     Pravilniku o financijskom</t>
  </si>
  <si>
    <t xml:space="preserve">izvještavanju u proračunskom računovodstvu (Nar.nov.br. 3/15., 93/15., 135/15., 2/17., 38/17., 112/18., 126/19., 145/20., 32/21. i 37/22.)   i </t>
  </si>
  <si>
    <t>Pravilniku o proračunskom računovodstvu i računskom planu (Nar.nov.br. 124/14., 115/15., 87/16., 84/17., 3/18., 126/19., 108/20., i 158/23.)</t>
  </si>
  <si>
    <t>Osnovna djelatnost proračunskog korisnika je osnovno obrazovanje. Proračunski korisnik ostvaruje vlastite prihode od najma prostora i najma</t>
  </si>
  <si>
    <t>proračunskog korisnika je ravnatelj Josip Šišmanović.</t>
  </si>
  <si>
    <t xml:space="preserve">KLASA: </t>
  </si>
  <si>
    <t xml:space="preserve">URBROJ: </t>
  </si>
  <si>
    <t>PRIHODI I RASHODI POSLOVANJA ZA RAZDOBLJE OD 2018. DO 2024.GODINE</t>
  </si>
  <si>
    <t>2024.</t>
  </si>
  <si>
    <t>Donos iz 2023. (€)</t>
  </si>
  <si>
    <t>Prijenos u 2025. (€)</t>
  </si>
  <si>
    <t>REZULTAT POSLOVANJA 2024.</t>
  </si>
  <si>
    <t>Povećanje prihoda za plaće zbog Uredbe o nazivima radnim mjesta i novim koeficijentima za obračun plaće</t>
  </si>
  <si>
    <t>U 2024.godini Državni proračun RH nije isplatio školi sredstva za nabavu školskih udžbenika za šk.god. 2024./25.</t>
  </si>
  <si>
    <t>EU projekt "Teslina učionica" je završio u 2024.godini, a većina prihoda za projekt je ostvarena u 2023.godini</t>
  </si>
  <si>
    <t>U 2024.godini je smanjen prihod od iznajmljivanja školske dvorane zbog manjeg interesa za najam u 2024.godini</t>
  </si>
  <si>
    <t>U 2024.godini primljene su donacije učitelja za sufinanciranje troškova održavanja seminara za učitelje u školi</t>
  </si>
  <si>
    <t>U 2024.godini primljene su kapitalne donacije knjiga i opreme veće vrijednosti u odnosu na 2023.godinu</t>
  </si>
  <si>
    <t xml:space="preserve">Veća odstupanja     + / -     10% od ostvarenja u izvještajnom razdoblju prethodne godine  </t>
  </si>
  <si>
    <t>Povećanje rashoda za plaće zbog Uredbe o nazivima radnim mjesta i novim koeficijentima za obračun plaće</t>
  </si>
  <si>
    <t>U 2024.godini veći su koeficijenti za obračun plaće i veća potreba za rad s učenicima po prilagođenom programu</t>
  </si>
  <si>
    <t>Novi rashod za zaposlene u 2024.godini / Uskrsnica</t>
  </si>
  <si>
    <t>U 2024.godini nije više bilo sudskih tužbi "6%" za isplatu razlike plaće za period od 12/2015 do 01/2017</t>
  </si>
  <si>
    <t>Manji rashodi za službena putovanja zbog manjeg broja odlazaka na stručno usavršavanje i terensku nastavu</t>
  </si>
  <si>
    <t>Manji broj odlazaka zaposlenika na seminare za stručno usavršavanje u 2024.godini</t>
  </si>
  <si>
    <t>Veće potrebe za loko vožnjom tehničkog osoblja zbog obavljanje poslova za školu u 2024.godini</t>
  </si>
  <si>
    <t>Povećane cijene uredskog materijala, materijala i sredstava za čišćenje i održavanje, materijala za nastavu 2024.</t>
  </si>
  <si>
    <t xml:space="preserve">Vlada RH je uredbom ograničila cijene električne energije i plina u 2024.godini </t>
  </si>
  <si>
    <t>U 2024.godini bile su veće potrebe za nabavom sitnog inventara u odnosu na 2023.godinu</t>
  </si>
  <si>
    <t>U 2024.godini nabavljeno je više radne odjeće i obuće za spremačice, domare i kuharice u odnosu na 2023.god.</t>
  </si>
  <si>
    <t>Manji rashodi zbog manje potrebe za uslugom prijevozom učitelja i učenika u 2024.godini</t>
  </si>
  <si>
    <t>U 2024.godini bile su manje potrebe za uslugama tekućeg održavanja škole i opreme u odnosu na 2023.godinu</t>
  </si>
  <si>
    <t>U 2024.godini škola je imala trošak TV reportaže</t>
  </si>
  <si>
    <t>Veća potrošnja vode i više odvoza smeća u 2024.godini u odnosu na 2023.godinu</t>
  </si>
  <si>
    <t>Veći rashodi zbog nove  FINA aplikacije za COP i Registar zaposlenika u 2024.godini</t>
  </si>
  <si>
    <t>Veći broj naknada članovima povjerenstva za provedbu natjecanja "Sigurno u prometu" i "Astronomija" 2024.</t>
  </si>
  <si>
    <t>Veće potrebe za rashodima za reprezentaciju u 2024.godini</t>
  </si>
  <si>
    <t>Veći broj uplata/ rashoda za bankarske naknade za uplatu na žiro račun  u 2024.godini</t>
  </si>
  <si>
    <t>Nabava računala i uredske opreme za EU projekt "Teslina učionica" u 2023.godini</t>
  </si>
  <si>
    <t>Nabava laboratorijske opreme za EU projekt "Teslina učionica" u 2023.godini</t>
  </si>
  <si>
    <t>Nabava mikroskopa, mjernih uređaja za EU projekt "Teslina učionica", nabava kosilica za travu u 2023.godini</t>
  </si>
  <si>
    <t>Nabava lopti za sportsku dvoranu u 2024.godini</t>
  </si>
  <si>
    <t>Nabava raznih uređaja i opreme za EU projekt "Teslina učionica" u 2023.godini</t>
  </si>
  <si>
    <t>Veći rashod za nabavu školskih udžbenika zbog većeg broja neupotrebljivih udžbenika u šk.god. 2024/2025</t>
  </si>
  <si>
    <t>Prihodi poslovanja (€)</t>
  </si>
  <si>
    <t>Rashodi poslovanja (€)</t>
  </si>
  <si>
    <t>Neto nefin.imovina (€)</t>
  </si>
  <si>
    <t>Nefinancijska  imovina (€)</t>
  </si>
  <si>
    <t>Donos manjka 2023. (€)</t>
  </si>
  <si>
    <t>Korekcija lektira (€)</t>
  </si>
  <si>
    <t>Korekcija kapitalne donacije (€)</t>
  </si>
  <si>
    <t>Prijenos za pokriće u 2025. (€)</t>
  </si>
  <si>
    <t>U 2024. veće uplate učenika za oštećene školske udžbenike i veće uplate BPŽ za provedbu natjecanja učenika</t>
  </si>
  <si>
    <t>Veći rashoddoprinosa za zdravstveno osiguranje zbog većih plaća zaposlenika u 2024.godini (veći koeficijenti)</t>
  </si>
  <si>
    <t>U 2024.godini bile su manje potrebe za nabavu materijala za tekuće održavanje škole u odnosu na 2023.godinu</t>
  </si>
  <si>
    <t>U 2024.godini škola nije imala rashod za licencu za software / EU projekt "Teslina učionica" u 2023.godini</t>
  </si>
  <si>
    <t>Veći rashodi za drugi dohodak i usluge savjetovanja za EU projekt "Teslina učionica" u 2023.godini</t>
  </si>
  <si>
    <t>U 2024.godini novi rashod za osiguranja imovine u sklopu EU projekta "Teslina učionica"</t>
  </si>
  <si>
    <t>Veći rashodi za nabavu nefinancijske imovine za EU projekt "Teslina učionica" 2023./ projekt završen 2024.god.</t>
  </si>
  <si>
    <t>Nabava drvene sjenice za EU projekt "Teslina učionica" u 2023.godini</t>
  </si>
  <si>
    <t>Nabava Smart TV-a u 2023.godini</t>
  </si>
  <si>
    <t>IZVJEŠTAJ O BILANCI 31.12.2024.godine</t>
  </si>
  <si>
    <t>0 NEFINANCIJSKA IMOVINA (€)</t>
  </si>
  <si>
    <t>1 FINANCIJSKA IMOVINA (€)</t>
  </si>
  <si>
    <t>2 OBVEZE (€)</t>
  </si>
  <si>
    <t>9 VLASTITI IZVORI (€)</t>
  </si>
  <si>
    <t>IMOVINA (€)</t>
  </si>
  <si>
    <t>OBVEZE I VLASTITI IZVORI (€)</t>
  </si>
  <si>
    <t>B003</t>
  </si>
  <si>
    <t>Manjak prihoda od nefinancijske imovine (€)</t>
  </si>
  <si>
    <t>Manjak prihoda za pokriće u 2025.godini (€)</t>
  </si>
  <si>
    <t>0 NEFINANCIJSKA IMOVINA / nabava 2024.</t>
  </si>
  <si>
    <t>029 / 024 / 04</t>
  </si>
  <si>
    <t>0 NEFINANCIJSKA IMOVINA ispravak vrij./isknjiženja 2024.</t>
  </si>
  <si>
    <t>U 2024.godini nabava nefinancijske imovine bila je veća od ispravka vrijednosti.</t>
  </si>
  <si>
    <t xml:space="preserve">Razlika 2024. (€) </t>
  </si>
  <si>
    <t>0 NEFINANCIJSKA IMOVINA  razlika 2024. (€)</t>
  </si>
  <si>
    <t>0 NEFINANCIJSKA IMOVINA  01.01.2024. (€)</t>
  </si>
  <si>
    <t>0 NEFINANCIJSKA IMOVINA  31.12.2024. (€)</t>
  </si>
  <si>
    <t>Ravnoteža bilance 31.12.2024.</t>
  </si>
  <si>
    <t>911 VLASTITI IZVORI (€)</t>
  </si>
  <si>
    <t>Koninuirani rashodi budućih razdoblja  / MZO plaća za zaposlenike za 12/2024</t>
  </si>
  <si>
    <t>UKUPNO FINANCIJSKA IMOVINA (€):</t>
  </si>
  <si>
    <t>IZVJEŠTAJ O RASHODIMA PREMA FUNKCIJSKOJ KLASIFIKACIJI 2024.godine</t>
  </si>
  <si>
    <t>Rashodi za nefinancijsku imovinu (€)</t>
  </si>
  <si>
    <t>Izvori sredstava</t>
  </si>
  <si>
    <t>Namirnice sufinanciranje besplatne kuhinje</t>
  </si>
  <si>
    <t>Specifikacija rashoda (096)</t>
  </si>
  <si>
    <t>5.3. Pomoći MZO</t>
  </si>
  <si>
    <t>5.1. Pomoći BPŽ</t>
  </si>
  <si>
    <t>3.1. Vlastiti prihodi</t>
  </si>
  <si>
    <t>4.2. Učenici</t>
  </si>
  <si>
    <t>IZVJEŠTAJ O PROMJENAMA U VRIJEDNOSTI I OBUJMU IMOVINE I OBVEZA 2024.godine</t>
  </si>
  <si>
    <t>Oprema za grijanje, ventilaciju i hlađenje</t>
  </si>
  <si>
    <t>Uređaji za ostale namjene</t>
  </si>
  <si>
    <t>Strojevi za ostale namjene</t>
  </si>
  <si>
    <t>Oprema za ostale namjene</t>
  </si>
  <si>
    <t>Računala i računalna oprema - usklađivanje vrijednosti prema inventuri</t>
  </si>
  <si>
    <t>Povećanje</t>
  </si>
  <si>
    <t>Smanjenje</t>
  </si>
  <si>
    <t>Ostala uredska oprema - usklađivanje vrijednosti prema inventuri</t>
  </si>
  <si>
    <t>Oprema za grijanje, ventilaciju i hlađenje - usklađivanje vrijednosti prema inventuri</t>
  </si>
  <si>
    <t>Glazbeni instrumenti  - usklađivanje vrijednosti prema inventuri</t>
  </si>
  <si>
    <t>Strojevi za ostale namjene - usklađivanje vrijednosti prema inventuri</t>
  </si>
  <si>
    <t>UKUPNO (€):</t>
  </si>
  <si>
    <t xml:space="preserve">(91512) POVEĆANJE IMOVINE (PRIJENOS OD BPŽ) </t>
  </si>
  <si>
    <t>(91512) SMANJENJE IMOVINE</t>
  </si>
  <si>
    <t>(91511) PROMJENE U VRIJEDNOSTI IMOVINE</t>
  </si>
  <si>
    <t>IZVJEŠTAJ O OBVEZAMA 31.12.2024.godine</t>
  </si>
  <si>
    <t>31.12.2024.</t>
  </si>
  <si>
    <t>Obveza za povrat u Državni proračun TUR 11-2024</t>
  </si>
  <si>
    <t>URA 662/24</t>
  </si>
  <si>
    <t>14.12.2024.</t>
  </si>
  <si>
    <t>TERI TRGOVINA d.o.o.</t>
  </si>
  <si>
    <t>URA 700/24</t>
  </si>
  <si>
    <t>17.12.2024.</t>
  </si>
  <si>
    <t>URA 711/24</t>
  </si>
  <si>
    <t>20.12.2024.</t>
  </si>
  <si>
    <t>LOGOBOX d.o.o.</t>
  </si>
  <si>
    <t>URA 714/24</t>
  </si>
  <si>
    <t>TO "TINA" vl.Luka Kauk</t>
  </si>
  <si>
    <t>URA 719/24</t>
  </si>
  <si>
    <t>22.12.2024.</t>
  </si>
  <si>
    <t>URA 724/24</t>
  </si>
  <si>
    <t>URA 725/24</t>
  </si>
  <si>
    <t>27.12.2024.</t>
  </si>
  <si>
    <t>Staklarski obrt, vl.Baboselac Manda</t>
  </si>
  <si>
    <t>URA 727/24</t>
  </si>
  <si>
    <t>23232</t>
  </si>
  <si>
    <t>10.12.2024.</t>
  </si>
  <si>
    <t>LASICA d.o.o.</t>
  </si>
  <si>
    <t>URA 729/24</t>
  </si>
  <si>
    <t>19.12.2024.</t>
  </si>
  <si>
    <t>URA 730/24</t>
  </si>
  <si>
    <t>25.12.2024.</t>
  </si>
  <si>
    <t>Elgrad d.o.o.</t>
  </si>
  <si>
    <t>URA 731/24</t>
  </si>
  <si>
    <t>28.12.2024.</t>
  </si>
  <si>
    <t>URA 736/24</t>
  </si>
  <si>
    <t>30.12.2024.</t>
  </si>
  <si>
    <t>URA 737/24</t>
  </si>
  <si>
    <t>KOPIREX vl.Josip Gelemanović</t>
  </si>
  <si>
    <t>URA 759/24</t>
  </si>
  <si>
    <t>24.12.2024.</t>
  </si>
  <si>
    <t>Narodne novine d.d.</t>
  </si>
  <si>
    <t>URA 509/24</t>
  </si>
  <si>
    <t>12.10.2024.</t>
  </si>
  <si>
    <t>URA 510/24</t>
  </si>
  <si>
    <t>URA 511/24</t>
  </si>
  <si>
    <t>15.10.2024.</t>
  </si>
  <si>
    <t>URA 512/24</t>
  </si>
  <si>
    <t xml:space="preserve"> URA 513/24</t>
  </si>
  <si>
    <t>URA 514/24</t>
  </si>
  <si>
    <t>URA 515/24</t>
  </si>
  <si>
    <t>URA 516/24</t>
  </si>
  <si>
    <t>URA 517/24</t>
  </si>
  <si>
    <t>URA 518/24</t>
  </si>
  <si>
    <t>URA 519/24</t>
  </si>
  <si>
    <t>URA 520/24</t>
  </si>
  <si>
    <t>URA 521/24</t>
  </si>
  <si>
    <t>URA 522/24</t>
  </si>
  <si>
    <t>URA 523/24</t>
  </si>
  <si>
    <t>URA 524/24</t>
  </si>
  <si>
    <t xml:space="preserve"> OBVEZE  31.12.2024.</t>
  </si>
  <si>
    <t>URA 525/24</t>
  </si>
  <si>
    <t>URA 526/24</t>
  </si>
  <si>
    <t>URA 527/24</t>
  </si>
  <si>
    <t>URA 528/24</t>
  </si>
  <si>
    <t>URA 529/24</t>
  </si>
  <si>
    <t>URA 530/24</t>
  </si>
  <si>
    <t>PROFIL KLETT d.o.o.</t>
  </si>
  <si>
    <t>URA 540/24</t>
  </si>
  <si>
    <t>08.10.2024.</t>
  </si>
  <si>
    <t>URA 542/24</t>
  </si>
  <si>
    <t>27.10.2024.</t>
  </si>
  <si>
    <t>Naknada za e-tehničara 12/2024 - neto</t>
  </si>
  <si>
    <t>Tem 124/24</t>
  </si>
  <si>
    <t>14.01.2025.</t>
  </si>
  <si>
    <t>Plaća za 12/2024 pomoćnici u nastavi - neto</t>
  </si>
  <si>
    <t>Tem 125/24</t>
  </si>
  <si>
    <t>Plaća 12/2024 pomoćnici u nastavi - porez na dohodak</t>
  </si>
  <si>
    <t>Plaća 12/2024 pomoćnici u nastavi - MIO samo I stup</t>
  </si>
  <si>
    <t>Plaća za 12/2024 pomoćnici u nastavi - MIO I stup</t>
  </si>
  <si>
    <t>Plaća za 12/2024 pomoćnici u nastavi - MIO II stup</t>
  </si>
  <si>
    <t>Plaća za 12/2024 pomoćnici u nastavi - zdravstvo</t>
  </si>
  <si>
    <t>MZO/ Obveze za plaću za 11/2024 - neto</t>
  </si>
  <si>
    <t>Tem 126/24</t>
  </si>
  <si>
    <t>09.01.2025.</t>
  </si>
  <si>
    <t>MZO/ Obveze za plaću za 12/2024 - neto</t>
  </si>
  <si>
    <t>MZO/ Obveza za bolovanje na teret HZZO-a 12/2024</t>
  </si>
  <si>
    <t>MZO/ Obveza za plaću za 11/2024 - porez na dohodak</t>
  </si>
  <si>
    <t>MZO/ Obveza za plaću za 12/2024 - porez na dohodak</t>
  </si>
  <si>
    <t>MZO/ Obveza za plaću za 12/2024 - MIO samo I stup</t>
  </si>
  <si>
    <t>MZO/ Obveza za plaću za 11/2024 - MIO I stup</t>
  </si>
  <si>
    <t>MZO/ Obveza za plaću za 12/2024 - MIO I stup</t>
  </si>
  <si>
    <t>MZO/ Obveza za plaću za 11/2024 - MIO II stup</t>
  </si>
  <si>
    <t>MZO/ Obveza za plaću za 12/2024 - MIO II stup</t>
  </si>
  <si>
    <t>MZO/ Obveze za plaću za 11/2024 - doprinos za zdravstvo</t>
  </si>
  <si>
    <t>MZO/ Obveze za plaću za 12/2024 - doprinos za zdravstvo</t>
  </si>
  <si>
    <t>URA 702/24</t>
  </si>
  <si>
    <t>02.01.2025.</t>
  </si>
  <si>
    <t>URA 703/24</t>
  </si>
  <si>
    <t>STANIĆ d.o.o.</t>
  </si>
  <si>
    <t>URA 706/24</t>
  </si>
  <si>
    <t>18.01.2025.</t>
  </si>
  <si>
    <t>URA 710/24</t>
  </si>
  <si>
    <t>04.01.2025.</t>
  </si>
  <si>
    <t>URA 712/24</t>
  </si>
  <si>
    <t>Peradarstvo Gajić</t>
  </si>
  <si>
    <t>URA 728/24</t>
  </si>
  <si>
    <t>12.01.2025.</t>
  </si>
  <si>
    <t>URA 733/24</t>
  </si>
  <si>
    <t>URA 734/24</t>
  </si>
  <si>
    <t>05.01.2025.</t>
  </si>
  <si>
    <t>METALKA CENTAR d.o.o.</t>
  </si>
  <si>
    <t>URA 735/24</t>
  </si>
  <si>
    <t>20.01.2025.</t>
  </si>
  <si>
    <t>URA 738/24</t>
  </si>
  <si>
    <t>23.01.2025.</t>
  </si>
  <si>
    <t>URA 739/24</t>
  </si>
  <si>
    <t>26.01.2025.</t>
  </si>
  <si>
    <t>DUKAT d.d.</t>
  </si>
  <si>
    <t>URA 740/24</t>
  </si>
  <si>
    <t>30.01.2025.</t>
  </si>
  <si>
    <t>URA 742/24</t>
  </si>
  <si>
    <t>URA 744/24</t>
  </si>
  <si>
    <t>15.01.2025.</t>
  </si>
  <si>
    <t>URA 745/24</t>
  </si>
  <si>
    <t>25.01.2025.</t>
  </si>
  <si>
    <t>URA 746/24</t>
  </si>
  <si>
    <t>URA 747/24</t>
  </si>
  <si>
    <t>URA 748/24</t>
  </si>
  <si>
    <t>URA 749/24</t>
  </si>
  <si>
    <t>URA 750/24</t>
  </si>
  <si>
    <t>URA 751/24</t>
  </si>
  <si>
    <t>URA 752/24</t>
  </si>
  <si>
    <t>Jakob becker d.o.o.</t>
  </si>
  <si>
    <t>URA 753/24</t>
  </si>
  <si>
    <t>27.01.2025.</t>
  </si>
  <si>
    <t>URA 754/24</t>
  </si>
  <si>
    <t>URA 755/24</t>
  </si>
  <si>
    <t>URA 756/24</t>
  </si>
  <si>
    <t>17.01.2025.</t>
  </si>
  <si>
    <t>URA 757/24</t>
  </si>
  <si>
    <t>URA 758/24</t>
  </si>
  <si>
    <t>URA 760/24</t>
  </si>
  <si>
    <t>URA 761/24</t>
  </si>
  <si>
    <t>DOM ZDRAVLJA SLAVONSKI BROD</t>
  </si>
  <si>
    <t>URA 762/24</t>
  </si>
  <si>
    <t>23236</t>
  </si>
  <si>
    <t>URA 763/24</t>
  </si>
  <si>
    <t>URA 764/24</t>
  </si>
  <si>
    <t>31.01.2025.</t>
  </si>
  <si>
    <t>Plaća za 12/2024 pomoćnici u nastavi - prijevoz</t>
  </si>
  <si>
    <t>MZO/ Obveza za plaću za 12/2024 - prijevoz</t>
  </si>
  <si>
    <t>MZO/ Obveza za plaću za 12/2024 - neispunjenje kvote invalida</t>
  </si>
  <si>
    <t>Putni troškovi za 12/2024</t>
  </si>
  <si>
    <t>Tem 127/24</t>
  </si>
  <si>
    <t>Dnevnice za 12/2024</t>
  </si>
  <si>
    <t>Loko vožnja za 12/2024</t>
  </si>
  <si>
    <t>URA 741/24</t>
  </si>
  <si>
    <t>Zaključno:  URA 764/24 / Tem 129/24</t>
  </si>
  <si>
    <t>Plaće zaposlenika za 11-12/2024</t>
  </si>
  <si>
    <t>Refundacije bolovanja HZZO / Povrat u proračun RH</t>
  </si>
  <si>
    <t>HZZO / Pror.RH</t>
  </si>
  <si>
    <t>242  Prekoračenje 1-60 dana</t>
  </si>
  <si>
    <t>V010</t>
  </si>
  <si>
    <t>D24B</t>
  </si>
  <si>
    <t>V007</t>
  </si>
  <si>
    <t>V009</t>
  </si>
  <si>
    <t>ND23</t>
  </si>
  <si>
    <t>ND24</t>
  </si>
  <si>
    <t>D232A</t>
  </si>
  <si>
    <t>1.1.</t>
  </si>
  <si>
    <t>BPŽ Opći prihodi i primici / Pomoćnici u nastavi</t>
  </si>
  <si>
    <t>Prihodi za posebne namjene</t>
  </si>
  <si>
    <t>Vlastiti prihodi</t>
  </si>
  <si>
    <t>BPŽ pomoći / projekt "Školska shema"</t>
  </si>
  <si>
    <t xml:space="preserve"> MZO pomoći / besplatna prehrana za učenike</t>
  </si>
  <si>
    <t>BPŽ Decentralizirana sredstva</t>
  </si>
  <si>
    <t>Obveze 31.12.2024.godine (€) :</t>
  </si>
  <si>
    <t>NA DAN 31.12.2024.</t>
  </si>
  <si>
    <t xml:space="preserve">5.3. Pomoći  /   Školski udžbenici </t>
  </si>
  <si>
    <t>MZO plaća 12/2024 / HZZO refundacije</t>
  </si>
  <si>
    <t>Bilanca 6</t>
  </si>
  <si>
    <t>Bilanca 3+4</t>
  </si>
  <si>
    <t>Bilanca 2</t>
  </si>
  <si>
    <t>PRIJENOS              U 2025.</t>
  </si>
  <si>
    <t>IZ 2023.</t>
  </si>
  <si>
    <t>(+ / -)  U  2024.</t>
  </si>
  <si>
    <t xml:space="preserve">    BPŽ REALIZACIJA OSTVARENIH PRIHODA  01.01.2024. DO 31.12.2024.</t>
  </si>
  <si>
    <t>12/2023</t>
  </si>
  <si>
    <t>5.2. BPŽ / 5.1. BPŽ / 1.1. BPŽ</t>
  </si>
  <si>
    <t>REALIZACIJA PREMA IZVORIMA FINANCIRANJA 2024.</t>
  </si>
  <si>
    <t xml:space="preserve">          REALIZACIJA OSTVARENIH PRIHODA I IZVRŠENIH RASHODA 2024.</t>
  </si>
  <si>
    <t>1.1.  BPŽ OPĆI PRIHODI (POMOĆNICI U NASTAVI)</t>
  </si>
  <si>
    <t>5.2.  DECENTRALIZIRANA SREDSTVA</t>
  </si>
  <si>
    <t>BPŽ 2024.</t>
  </si>
  <si>
    <t>1-13</t>
  </si>
  <si>
    <t>14</t>
  </si>
  <si>
    <t>5.3. MZO plaće 2024.</t>
  </si>
  <si>
    <t>1-14</t>
  </si>
  <si>
    <t>BPŽ 2024. + MZO 2024.</t>
  </si>
  <si>
    <t>15</t>
  </si>
  <si>
    <t>Kapitalne donacije 2024.</t>
  </si>
  <si>
    <t>16</t>
  </si>
  <si>
    <t>17</t>
  </si>
  <si>
    <t>1-17</t>
  </si>
  <si>
    <t>+</t>
  </si>
  <si>
    <t>BPŽ evidencija:</t>
  </si>
  <si>
    <t>PR-RAS  Y006</t>
  </si>
  <si>
    <t>PR-RAS Y005</t>
  </si>
  <si>
    <t>Bilanca  Y005</t>
  </si>
  <si>
    <t>5.3.  Školski udžbenici 2024./2025.(evidencija u školi)</t>
  </si>
  <si>
    <t>5.2. BPŽ Decentralizirani prihod     6711151</t>
  </si>
  <si>
    <t>5.2. BPŽ Dec.prihod/ putni troškovi 6711152</t>
  </si>
  <si>
    <t>5.1. BPŽ Pomoćnici u nastavi           639311</t>
  </si>
  <si>
    <t>5.1. BPŽ   EU besplatna kuhinja      6711155</t>
  </si>
  <si>
    <t>5.1. BPŽ  "Školska shema"              6711156</t>
  </si>
  <si>
    <t>5.1. BPŽ  " Medni dan"                    6711157</t>
  </si>
  <si>
    <t>1.1. BPŽ Pomoćnici u nastavi          6711154</t>
  </si>
  <si>
    <t>5.2. BPŽ  Dec.prihod / blagajna       6711153</t>
  </si>
  <si>
    <t>Međusobne obveze subjekata općeg proračuna</t>
  </si>
  <si>
    <t>02211</t>
  </si>
  <si>
    <t>02219</t>
  </si>
  <si>
    <t>02231</t>
  </si>
  <si>
    <t>Uredski namještaj - usklađivanje vrijednosti prema inventuri</t>
  </si>
  <si>
    <t>02212</t>
  </si>
  <si>
    <t>02262</t>
  </si>
  <si>
    <t>02272</t>
  </si>
  <si>
    <t>02271</t>
  </si>
  <si>
    <t>02273</t>
  </si>
  <si>
    <t>02411</t>
  </si>
  <si>
    <t>Usklađivanje evidencije OŠ Sibinjskih žrtava i Brodsko-posavske županije</t>
  </si>
  <si>
    <t>Škola (€)</t>
  </si>
  <si>
    <t>BPŽ (€)</t>
  </si>
  <si>
    <t>Opis razlike rashoda</t>
  </si>
  <si>
    <t>Evidencija konto škole</t>
  </si>
  <si>
    <t>Materijal za tekuće održavanje</t>
  </si>
  <si>
    <t>Usluge tekućeg održavanja škole</t>
  </si>
  <si>
    <r>
      <t xml:space="preserve">RKP:  </t>
    </r>
    <r>
      <rPr>
        <sz val="12"/>
        <rFont val="Arial"/>
        <family val="2"/>
        <charset val="238"/>
      </rPr>
      <t xml:space="preserve"> 9886</t>
    </r>
  </si>
  <si>
    <t>Primljene kapitalne donacije u 2024.godini</t>
  </si>
  <si>
    <t>Aparat za varenje</t>
  </si>
  <si>
    <t>Knjige</t>
  </si>
  <si>
    <t>Prijenosni razglas</t>
  </si>
  <si>
    <t xml:space="preserve">Opis rashoda </t>
  </si>
  <si>
    <t>Školski udžbenici šk.god. 2024/22025.</t>
  </si>
  <si>
    <t>BPŽ zahtjev</t>
  </si>
  <si>
    <t>99/2024</t>
  </si>
  <si>
    <t>5.3. Pomoći</t>
  </si>
  <si>
    <t>Napomena: Škola nije primila uplata od MZO-a i BPŽ je 24.01.2025. odbila zahtjev za plaćanje rashoda</t>
  </si>
  <si>
    <t>Opis kapitalne donacije</t>
  </si>
  <si>
    <t>Evidencija rashoda 2024.</t>
  </si>
  <si>
    <t>Školski udžbenici- šk.god. 2024./2025.</t>
  </si>
  <si>
    <t>Primljene kapitalne donacije</t>
  </si>
  <si>
    <t>BPŽ zahtjev za plaćanje</t>
  </si>
  <si>
    <t xml:space="preserve">Opis neuskađenosti evidencije rashoda  2024.godine </t>
  </si>
  <si>
    <t>Evidencija prihoda 2024.</t>
  </si>
  <si>
    <t>63931 Pomoćnici u nastavi</t>
  </si>
  <si>
    <t>67111 Decentralizirani prihodi</t>
  </si>
  <si>
    <t>Ukupno (€):</t>
  </si>
  <si>
    <t>Napomena: razlika = primljene kapitalne donacije 2024.godine (866,70 €)</t>
  </si>
  <si>
    <t xml:space="preserve">Veći rashodi u 2024.godini zbog izrade i spajanja plinske instalacije i raznih grafičkih usluga tiska </t>
  </si>
  <si>
    <t>Veći rashod u 2024.godini zbog nabave umjetne trave za postavljanje oko škole</t>
  </si>
  <si>
    <t>Manji rashod u 2024.godini zbog nabave stroja za čišćenje parketa u 2023.godini</t>
  </si>
  <si>
    <t>400-02/25-01/01</t>
  </si>
  <si>
    <t>2178/08-01/25</t>
  </si>
  <si>
    <t>Datum:</t>
  </si>
  <si>
    <t>____________________________________________</t>
  </si>
  <si>
    <t xml:space="preserve">                           Ravnatelj: Josip Šišmanović</t>
  </si>
  <si>
    <t>M.P.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</si>
</sst>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2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49" fontId="0" fillId="0" borderId="6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8" fillId="0" borderId="1" xfId="0" applyNumberFormat="1" applyFont="1" applyFill="1" applyBorder="1" applyAlignment="1">
      <alignment horizontal="right"/>
    </xf>
    <xf numFmtId="2" fontId="9" fillId="0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0" borderId="1" xfId="0" applyNumberForma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1" xfId="0" applyNumberFormat="1" applyFont="1" applyFill="1" applyBorder="1" applyAlignment="1">
      <alignment horizontal="right"/>
    </xf>
    <xf numFmtId="2" fontId="9" fillId="0" borderId="3" xfId="0" applyNumberFormat="1" applyFont="1" applyFill="1" applyBorder="1" applyAlignment="1">
      <alignment horizontal="right"/>
    </xf>
    <xf numFmtId="0" fontId="3" fillId="0" borderId="1" xfId="0" applyFont="1" applyBorder="1" applyAlignment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0" borderId="4" xfId="0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0" fillId="0" borderId="11" xfId="0" applyFont="1" applyBorder="1"/>
    <xf numFmtId="0" fontId="0" fillId="0" borderId="11" xfId="0" applyBorder="1"/>
    <xf numFmtId="0" fontId="0" fillId="0" borderId="0" xfId="0" applyBorder="1"/>
    <xf numFmtId="0" fontId="0" fillId="0" borderId="0" xfId="0" applyAlignment="1">
      <alignment horizontal="right"/>
    </xf>
    <xf numFmtId="0" fontId="10" fillId="0" borderId="4" xfId="0" applyFont="1" applyBorder="1"/>
    <xf numFmtId="0" fontId="0" fillId="0" borderId="9" xfId="0" applyBorder="1"/>
    <xf numFmtId="0" fontId="7" fillId="0" borderId="0" xfId="0" applyFont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/>
    </xf>
    <xf numFmtId="2" fontId="12" fillId="0" borderId="1" xfId="0" applyNumberFormat="1" applyFont="1" applyFill="1" applyBorder="1"/>
    <xf numFmtId="2" fontId="12" fillId="0" borderId="1" xfId="0" applyNumberFormat="1" applyFont="1" applyBorder="1"/>
    <xf numFmtId="0" fontId="5" fillId="0" borderId="0" xfId="0" applyFont="1"/>
    <xf numFmtId="0" fontId="5" fillId="0" borderId="1" xfId="0" applyFont="1" applyBorder="1"/>
    <xf numFmtId="2" fontId="10" fillId="0" borderId="1" xfId="0" applyNumberFormat="1" applyFont="1" applyBorder="1"/>
    <xf numFmtId="0" fontId="5" fillId="0" borderId="0" xfId="0" applyFont="1" applyFill="1" applyBorder="1" applyAlignment="1">
      <alignment horizontal="left"/>
    </xf>
    <xf numFmtId="0" fontId="10" fillId="0" borderId="0" xfId="0" applyFont="1" applyAlignment="1"/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right"/>
    </xf>
    <xf numFmtId="2" fontId="12" fillId="0" borderId="0" xfId="0" applyNumberFormat="1" applyFont="1" applyFill="1" applyBorder="1"/>
    <xf numFmtId="0" fontId="12" fillId="0" borderId="1" xfId="0" applyFont="1" applyBorder="1" applyAlignment="1">
      <alignment horizontal="center"/>
    </xf>
    <xf numFmtId="2" fontId="12" fillId="0" borderId="0" xfId="0" applyNumberFormat="1" applyFont="1" applyBorder="1"/>
    <xf numFmtId="0" fontId="4" fillId="0" borderId="0" xfId="0" applyFont="1" applyAlignment="1"/>
    <xf numFmtId="0" fontId="4" fillId="0" borderId="0" xfId="0" applyFont="1" applyFill="1" applyAlignme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2" fontId="12" fillId="0" borderId="1" xfId="0" applyNumberFormat="1" applyFont="1" applyFill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0" fontId="13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3" fillId="0" borderId="2" xfId="0" applyFont="1" applyBorder="1" applyAlignment="1"/>
    <xf numFmtId="0" fontId="3" fillId="0" borderId="0" xfId="0" applyFont="1" applyBorder="1" applyAlignment="1"/>
    <xf numFmtId="2" fontId="3" fillId="0" borderId="0" xfId="0" applyNumberFormat="1" applyFont="1" applyBorder="1"/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9" fillId="0" borderId="1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2" fontId="9" fillId="0" borderId="0" xfId="0" applyNumberFormat="1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/>
    <xf numFmtId="2" fontId="14" fillId="0" borderId="1" xfId="0" applyNumberFormat="1" applyFont="1" applyFill="1" applyBorder="1"/>
    <xf numFmtId="0" fontId="14" fillId="0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49" fontId="11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2" fontId="5" fillId="0" borderId="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right"/>
    </xf>
    <xf numFmtId="2" fontId="5" fillId="0" borderId="6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7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0" borderId="0" xfId="0" applyFont="1"/>
    <xf numFmtId="2" fontId="10" fillId="0" borderId="5" xfId="0" applyNumberFormat="1" applyFont="1" applyBorder="1"/>
    <xf numFmtId="0" fontId="5" fillId="0" borderId="0" xfId="0" applyFont="1" applyBorder="1"/>
    <xf numFmtId="0" fontId="9" fillId="0" borderId="0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10" fillId="0" borderId="0" xfId="0" applyNumberFormat="1" applyFont="1" applyBorder="1"/>
    <xf numFmtId="49" fontId="5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2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10" fillId="0" borderId="2" xfId="0" applyNumberFormat="1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7" fillId="0" borderId="1" xfId="0" applyFont="1" applyFill="1" applyBorder="1" applyAlignment="1">
      <alignment horizontal="left" wrapText="1"/>
    </xf>
    <xf numFmtId="2" fontId="12" fillId="0" borderId="1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49" fontId="7" fillId="0" borderId="13" xfId="0" applyNumberFormat="1" applyFont="1" applyBorder="1" applyAlignment="1">
      <alignment horizontal="center" wrapText="1"/>
    </xf>
    <xf numFmtId="49" fontId="7" fillId="0" borderId="12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12" fillId="0" borderId="1" xfId="0" applyNumberFormat="1" applyFont="1" applyBorder="1" applyAlignment="1">
      <alignment horizontal="right"/>
    </xf>
    <xf numFmtId="2" fontId="10" fillId="0" borderId="5" xfId="0" applyNumberFormat="1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0" fillId="0" borderId="10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3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right"/>
    </xf>
    <xf numFmtId="2" fontId="12" fillId="0" borderId="2" xfId="0" applyNumberFormat="1" applyFont="1" applyBorder="1" applyAlignment="1">
      <alignment horizontal="right"/>
    </xf>
    <xf numFmtId="2" fontId="12" fillId="0" borderId="3" xfId="0" applyNumberFormat="1" applyFont="1" applyBorder="1" applyAlignment="1">
      <alignment horizontal="right"/>
    </xf>
    <xf numFmtId="2" fontId="10" fillId="0" borderId="8" xfId="0" applyNumberFormat="1" applyFont="1" applyBorder="1" applyAlignment="1">
      <alignment horizontal="right"/>
    </xf>
    <xf numFmtId="2" fontId="10" fillId="0" borderId="10" xfId="0" applyNumberFormat="1" applyFont="1" applyBorder="1" applyAlignment="1">
      <alignment horizontal="right"/>
    </xf>
    <xf numFmtId="2" fontId="7" fillId="0" borderId="15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2" fillId="0" borderId="3" xfId="0" applyFont="1" applyBorder="1" applyAlignment="1">
      <alignment horizontal="right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8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W33" sqref="W32:W33"/>
    </sheetView>
  </sheetViews>
  <sheetFormatPr defaultRowHeight="15" x14ac:dyDescent="0.25"/>
  <cols>
    <col min="4" max="4" width="9.140625" customWidth="1"/>
    <col min="9" max="9" width="11" customWidth="1"/>
    <col min="13" max="13" width="15" customWidth="1"/>
  </cols>
  <sheetData>
    <row r="1" spans="1:13" x14ac:dyDescent="0.25">
      <c r="A1" s="168" t="s">
        <v>0</v>
      </c>
      <c r="B1" s="168"/>
      <c r="C1" s="168"/>
      <c r="D1" s="168"/>
      <c r="E1" s="168" t="s">
        <v>4</v>
      </c>
      <c r="F1" s="168"/>
      <c r="G1" s="168"/>
      <c r="H1" s="168"/>
      <c r="I1" s="168"/>
    </row>
    <row r="2" spans="1:13" x14ac:dyDescent="0.25">
      <c r="A2" s="168" t="s">
        <v>1</v>
      </c>
      <c r="B2" s="168"/>
      <c r="C2" s="168"/>
      <c r="D2" s="168"/>
      <c r="E2" s="168" t="s">
        <v>11</v>
      </c>
      <c r="F2" s="168"/>
      <c r="G2" s="168"/>
      <c r="H2" s="168"/>
      <c r="I2" s="168"/>
    </row>
    <row r="3" spans="1:13" x14ac:dyDescent="0.25">
      <c r="A3" s="168" t="s">
        <v>5</v>
      </c>
      <c r="B3" s="168"/>
      <c r="C3" s="168"/>
      <c r="D3" s="168"/>
      <c r="E3" s="168" t="s">
        <v>6</v>
      </c>
      <c r="F3" s="168"/>
      <c r="G3" s="168"/>
      <c r="H3" s="168"/>
      <c r="I3" s="168"/>
    </row>
    <row r="4" spans="1:13" x14ac:dyDescent="0.25">
      <c r="A4" s="168" t="s">
        <v>10</v>
      </c>
      <c r="B4" s="168"/>
      <c r="C4" s="168"/>
      <c r="D4" s="168"/>
      <c r="E4" s="168" t="s">
        <v>7</v>
      </c>
      <c r="F4" s="168"/>
      <c r="G4" s="168"/>
      <c r="H4" s="168"/>
      <c r="I4" s="168"/>
    </row>
    <row r="5" spans="1:13" x14ac:dyDescent="0.25">
      <c r="A5" s="168" t="s">
        <v>12</v>
      </c>
      <c r="B5" s="168"/>
      <c r="C5" s="168"/>
      <c r="D5" s="168"/>
      <c r="E5" s="168" t="s">
        <v>175</v>
      </c>
      <c r="F5" s="168"/>
      <c r="G5" s="168"/>
      <c r="H5" s="168"/>
      <c r="I5" s="168"/>
    </row>
    <row r="6" spans="1:13" x14ac:dyDescent="0.25">
      <c r="A6" s="168" t="s">
        <v>3</v>
      </c>
      <c r="B6" s="168"/>
      <c r="C6" s="168"/>
      <c r="D6" s="168"/>
      <c r="E6" s="168" t="s">
        <v>9</v>
      </c>
      <c r="F6" s="168"/>
      <c r="G6" s="168"/>
      <c r="H6" s="168"/>
      <c r="I6" s="168"/>
    </row>
    <row r="7" spans="1:13" x14ac:dyDescent="0.25">
      <c r="A7" s="1"/>
    </row>
    <row r="8" spans="1:13" s="4" customFormat="1" ht="15.75" x14ac:dyDescent="0.25">
      <c r="A8" s="3"/>
      <c r="C8" s="166" t="s">
        <v>177</v>
      </c>
      <c r="D8" s="166"/>
      <c r="E8" s="166"/>
      <c r="F8" s="166"/>
      <c r="G8" s="166"/>
      <c r="H8" s="166"/>
      <c r="I8" s="166"/>
      <c r="J8" s="166"/>
      <c r="K8" s="166"/>
      <c r="L8" s="166"/>
    </row>
    <row r="9" spans="1:13" x14ac:dyDescent="0.25">
      <c r="A9" s="167" t="s">
        <v>178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</row>
    <row r="10" spans="1:13" x14ac:dyDescent="0.25">
      <c r="A10" s="167" t="s">
        <v>179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</row>
    <row r="11" spans="1:13" x14ac:dyDescent="0.25">
      <c r="A11" s="167" t="s">
        <v>180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3" spans="1:13" x14ac:dyDescent="0.25">
      <c r="A13" s="165" t="s">
        <v>181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</row>
    <row r="14" spans="1:13" x14ac:dyDescent="0.25">
      <c r="A14" s="165" t="s">
        <v>13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</row>
    <row r="15" spans="1:13" x14ac:dyDescent="0.25">
      <c r="A15" s="165" t="s">
        <v>182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</row>
    <row r="16" spans="1:13" x14ac:dyDescent="0.25">
      <c r="A16" s="165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</row>
    <row r="17" spans="1:13" x14ac:dyDescent="0.25">
      <c r="A17" s="165" t="s">
        <v>15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</row>
    <row r="18" spans="1:13" x14ac:dyDescent="0.25">
      <c r="A18" s="165" t="s">
        <v>14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</row>
    <row r="19" spans="1:13" x14ac:dyDescent="0.25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</row>
    <row r="20" spans="1:13" x14ac:dyDescent="0.25">
      <c r="A20" s="165" t="s">
        <v>16</v>
      </c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</row>
    <row r="21" spans="1:13" x14ac:dyDescent="0.25">
      <c r="A21" s="165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</row>
    <row r="22" spans="1:13" x14ac:dyDescent="0.25">
      <c r="A22" s="165" t="s">
        <v>17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</row>
    <row r="23" spans="1:13" x14ac:dyDescent="0.25">
      <c r="A23" s="165" t="s">
        <v>18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</row>
    <row r="24" spans="1:13" x14ac:dyDescent="0.25">
      <c r="A24" s="165" t="s">
        <v>19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</row>
    <row r="26" spans="1:13" x14ac:dyDescent="0.25">
      <c r="A26" t="s">
        <v>183</v>
      </c>
      <c r="B26" t="s">
        <v>543</v>
      </c>
    </row>
    <row r="27" spans="1:13" x14ac:dyDescent="0.25">
      <c r="A27" t="s">
        <v>184</v>
      </c>
      <c r="B27" t="s">
        <v>544</v>
      </c>
    </row>
    <row r="28" spans="1:13" x14ac:dyDescent="0.25">
      <c r="A28" t="s">
        <v>545</v>
      </c>
      <c r="B28" t="s">
        <v>416</v>
      </c>
    </row>
    <row r="29" spans="1:13" x14ac:dyDescent="0.25">
      <c r="I29" s="289"/>
    </row>
    <row r="30" spans="1:13" x14ac:dyDescent="0.25">
      <c r="H30" t="s">
        <v>548</v>
      </c>
    </row>
    <row r="31" spans="1:13" x14ac:dyDescent="0.25">
      <c r="I31" t="s">
        <v>546</v>
      </c>
    </row>
    <row r="32" spans="1:13" x14ac:dyDescent="0.25">
      <c r="I32" t="s">
        <v>547</v>
      </c>
    </row>
  </sheetData>
  <mergeCells count="28">
    <mergeCell ref="E6:I6"/>
    <mergeCell ref="A1:D1"/>
    <mergeCell ref="A2:D2"/>
    <mergeCell ref="A4:D4"/>
    <mergeCell ref="A5:D5"/>
    <mergeCell ref="A6:D6"/>
    <mergeCell ref="A3:D3"/>
    <mergeCell ref="E1:I1"/>
    <mergeCell ref="E2:I2"/>
    <mergeCell ref="E3:I3"/>
    <mergeCell ref="E4:I4"/>
    <mergeCell ref="E5:I5"/>
    <mergeCell ref="A23:M23"/>
    <mergeCell ref="A24:M24"/>
    <mergeCell ref="C8:L8"/>
    <mergeCell ref="A13:M13"/>
    <mergeCell ref="A20:M20"/>
    <mergeCell ref="A21:M21"/>
    <mergeCell ref="A22:M22"/>
    <mergeCell ref="A14:M14"/>
    <mergeCell ref="A15:M15"/>
    <mergeCell ref="A16:M16"/>
    <mergeCell ref="A17:M17"/>
    <mergeCell ref="A18:M18"/>
    <mergeCell ref="A19:M19"/>
    <mergeCell ref="A11:M11"/>
    <mergeCell ref="A10:M10"/>
    <mergeCell ref="A9:M9"/>
  </mergeCells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workbookViewId="0">
      <selection activeCell="K1" sqref="K1"/>
    </sheetView>
  </sheetViews>
  <sheetFormatPr defaultRowHeight="15" x14ac:dyDescent="0.25"/>
  <cols>
    <col min="1" max="1" width="3.7109375" customWidth="1"/>
    <col min="3" max="3" width="20.140625" customWidth="1"/>
    <col min="4" max="4" width="12.140625" customWidth="1"/>
    <col min="5" max="5" width="12.5703125" customWidth="1"/>
    <col min="6" max="7" width="12.140625" customWidth="1"/>
    <col min="8" max="8" width="16.28515625" customWidth="1"/>
    <col min="9" max="9" width="13.42578125" customWidth="1"/>
    <col min="10" max="10" width="12.140625" customWidth="1"/>
  </cols>
  <sheetData>
    <row r="1" spans="1:13" x14ac:dyDescent="0.25">
      <c r="A1" s="168" t="s">
        <v>0</v>
      </c>
      <c r="B1" s="168"/>
      <c r="C1" s="168"/>
      <c r="D1" s="168"/>
      <c r="E1" s="168" t="s">
        <v>4</v>
      </c>
      <c r="F1" s="168"/>
      <c r="G1" s="168"/>
      <c r="H1" s="168"/>
      <c r="I1" s="168"/>
    </row>
    <row r="2" spans="1:13" x14ac:dyDescent="0.25">
      <c r="A2" s="168" t="s">
        <v>1</v>
      </c>
      <c r="B2" s="168"/>
      <c r="C2" s="168"/>
      <c r="D2" s="168"/>
      <c r="E2" s="168" t="s">
        <v>11</v>
      </c>
      <c r="F2" s="168"/>
      <c r="G2" s="168"/>
      <c r="H2" s="168"/>
      <c r="I2" s="168"/>
    </row>
    <row r="3" spans="1:13" x14ac:dyDescent="0.25">
      <c r="A3" s="168" t="s">
        <v>5</v>
      </c>
      <c r="B3" s="168"/>
      <c r="C3" s="168"/>
      <c r="D3" s="168"/>
      <c r="E3" s="168" t="s">
        <v>6</v>
      </c>
      <c r="F3" s="168"/>
      <c r="G3" s="168"/>
      <c r="H3" s="168"/>
      <c r="I3" s="168"/>
    </row>
    <row r="4" spans="1:13" x14ac:dyDescent="0.25">
      <c r="A4" s="168" t="s">
        <v>10</v>
      </c>
      <c r="B4" s="168"/>
      <c r="C4" s="168"/>
      <c r="D4" s="168"/>
      <c r="E4" s="168" t="s">
        <v>7</v>
      </c>
      <c r="F4" s="168"/>
      <c r="G4" s="168"/>
      <c r="H4" s="168"/>
      <c r="I4" s="168"/>
    </row>
    <row r="5" spans="1:13" x14ac:dyDescent="0.25">
      <c r="A5" s="168" t="s">
        <v>2</v>
      </c>
      <c r="B5" s="168"/>
      <c r="C5" s="168"/>
      <c r="D5" s="168"/>
      <c r="E5" s="168" t="s">
        <v>175</v>
      </c>
      <c r="F5" s="168"/>
      <c r="G5" s="168"/>
      <c r="H5" s="168"/>
      <c r="I5" s="168"/>
    </row>
    <row r="6" spans="1:13" x14ac:dyDescent="0.25">
      <c r="A6" s="168" t="s">
        <v>3</v>
      </c>
      <c r="B6" s="168"/>
      <c r="C6" s="168"/>
      <c r="D6" s="168"/>
      <c r="E6" s="168" t="s">
        <v>9</v>
      </c>
      <c r="F6" s="168"/>
      <c r="G6" s="168"/>
      <c r="H6" s="168"/>
      <c r="I6" s="168"/>
    </row>
    <row r="7" spans="1:13" x14ac:dyDescent="0.25">
      <c r="A7" s="1"/>
    </row>
    <row r="8" spans="1:13" s="4" customFormat="1" ht="15.75" x14ac:dyDescent="0.25">
      <c r="A8" s="166" t="s">
        <v>177</v>
      </c>
      <c r="B8" s="166"/>
      <c r="C8" s="166"/>
      <c r="D8" s="166"/>
      <c r="E8" s="166"/>
      <c r="F8" s="166"/>
      <c r="G8" s="166"/>
      <c r="H8" s="166"/>
      <c r="I8" s="166"/>
      <c r="J8" s="166"/>
      <c r="K8" s="5"/>
    </row>
    <row r="9" spans="1:13" x14ac:dyDescent="0.25">
      <c r="A9" s="167" t="s">
        <v>178</v>
      </c>
      <c r="B9" s="167"/>
      <c r="C9" s="167"/>
      <c r="D9" s="167"/>
      <c r="E9" s="167"/>
      <c r="F9" s="167"/>
      <c r="G9" s="167"/>
      <c r="H9" s="167"/>
      <c r="I9" s="167"/>
      <c r="J9" s="167"/>
      <c r="K9" s="85"/>
      <c r="L9" s="85"/>
      <c r="M9" s="85"/>
    </row>
    <row r="10" spans="1:13" x14ac:dyDescent="0.25">
      <c r="A10" s="167" t="s">
        <v>179</v>
      </c>
      <c r="B10" s="167"/>
      <c r="C10" s="167"/>
      <c r="D10" s="167"/>
      <c r="E10" s="167"/>
      <c r="F10" s="167"/>
      <c r="G10" s="167"/>
      <c r="H10" s="167"/>
      <c r="I10" s="167"/>
      <c r="J10" s="167"/>
      <c r="K10" s="85"/>
      <c r="L10" s="85"/>
      <c r="M10" s="85"/>
    </row>
    <row r="11" spans="1:13" x14ac:dyDescent="0.25">
      <c r="A11" s="167" t="s">
        <v>180</v>
      </c>
      <c r="B11" s="167"/>
      <c r="C11" s="167"/>
      <c r="D11" s="167"/>
      <c r="E11" s="167"/>
      <c r="F11" s="167"/>
      <c r="G11" s="167"/>
      <c r="H11" s="167"/>
      <c r="I11" s="167"/>
      <c r="J11" s="167"/>
      <c r="K11" s="85"/>
      <c r="L11" s="85"/>
      <c r="M11" s="85"/>
    </row>
    <row r="13" spans="1:13" ht="18.75" x14ac:dyDescent="0.3">
      <c r="B13" s="176" t="s">
        <v>185</v>
      </c>
      <c r="C13" s="176"/>
      <c r="D13" s="176"/>
      <c r="E13" s="176"/>
      <c r="F13" s="176"/>
      <c r="G13" s="176"/>
      <c r="H13" s="176"/>
      <c r="I13" s="176"/>
      <c r="J13" s="176"/>
    </row>
    <row r="14" spans="1:13" x14ac:dyDescent="0.25">
      <c r="B14" s="167"/>
      <c r="C14" s="167"/>
      <c r="D14" s="10" t="s">
        <v>21</v>
      </c>
      <c r="E14" s="10" t="s">
        <v>22</v>
      </c>
      <c r="F14" s="10" t="s">
        <v>23</v>
      </c>
      <c r="G14" s="10" t="s">
        <v>24</v>
      </c>
      <c r="H14" s="10" t="s">
        <v>25</v>
      </c>
      <c r="I14" s="10" t="s">
        <v>26</v>
      </c>
      <c r="J14" s="72" t="s">
        <v>186</v>
      </c>
    </row>
    <row r="15" spans="1:13" x14ac:dyDescent="0.25">
      <c r="B15" s="174" t="s">
        <v>222</v>
      </c>
      <c r="C15" s="171"/>
      <c r="D15" s="8">
        <v>1352012.2</v>
      </c>
      <c r="E15" s="8">
        <v>1410509.91</v>
      </c>
      <c r="F15" s="8">
        <v>1343530.3</v>
      </c>
      <c r="G15" s="8">
        <v>1562518.54</v>
      </c>
      <c r="H15" s="8">
        <v>1706340.87</v>
      </c>
      <c r="I15" s="8">
        <v>2207407.09</v>
      </c>
      <c r="J15" s="8">
        <v>2515759.44</v>
      </c>
    </row>
    <row r="16" spans="1:13" x14ac:dyDescent="0.25">
      <c r="B16" s="174" t="s">
        <v>223</v>
      </c>
      <c r="C16" s="171"/>
      <c r="D16" s="8">
        <v>1341272.8400000001</v>
      </c>
      <c r="E16" s="8">
        <v>1331619.6100000001</v>
      </c>
      <c r="F16" s="8">
        <v>1294642.8999999999</v>
      </c>
      <c r="G16" s="8">
        <v>1529179.93</v>
      </c>
      <c r="H16" s="8">
        <v>1686579.68</v>
      </c>
      <c r="I16" s="8">
        <v>2058055.95</v>
      </c>
      <c r="J16" s="8">
        <v>2486132.85</v>
      </c>
    </row>
    <row r="17" spans="2:10" x14ac:dyDescent="0.25">
      <c r="B17" s="174" t="s">
        <v>27</v>
      </c>
      <c r="C17" s="171"/>
      <c r="D17" s="8">
        <f t="shared" ref="D17:I17" si="0">D15-D16</f>
        <v>10739.35999999987</v>
      </c>
      <c r="E17" s="8">
        <f t="shared" si="0"/>
        <v>78890.299999999814</v>
      </c>
      <c r="F17" s="8">
        <f t="shared" si="0"/>
        <v>48887.40000000014</v>
      </c>
      <c r="G17" s="8">
        <f t="shared" si="0"/>
        <v>33338.610000000102</v>
      </c>
      <c r="H17" s="8">
        <f t="shared" si="0"/>
        <v>19761.190000000177</v>
      </c>
      <c r="I17" s="8">
        <f t="shared" si="0"/>
        <v>149351.1399999999</v>
      </c>
      <c r="J17" s="8">
        <f t="shared" ref="J17" si="1">J15-J16</f>
        <v>29626.589999999851</v>
      </c>
    </row>
    <row r="18" spans="2:10" x14ac:dyDescent="0.25">
      <c r="B18" s="174" t="s">
        <v>224</v>
      </c>
      <c r="C18" s="171"/>
      <c r="D18" s="8">
        <v>-16221.22</v>
      </c>
      <c r="E18" s="8">
        <v>-63849.88</v>
      </c>
      <c r="F18" s="8">
        <v>-57545.11</v>
      </c>
      <c r="G18" s="8">
        <v>-38355.370000000003</v>
      </c>
      <c r="H18" s="8">
        <v>-30528.31</v>
      </c>
      <c r="I18" s="8">
        <v>-152885.24</v>
      </c>
      <c r="J18" s="8">
        <v>-40899.35</v>
      </c>
    </row>
    <row r="19" spans="2:10" x14ac:dyDescent="0.25">
      <c r="B19" s="174" t="s">
        <v>27</v>
      </c>
      <c r="C19" s="171"/>
      <c r="D19" s="8">
        <f t="shared" ref="D19:I19" si="2">D17+D18</f>
        <v>-5481.8600000001297</v>
      </c>
      <c r="E19" s="8">
        <f t="shared" si="2"/>
        <v>15040.419999999816</v>
      </c>
      <c r="F19" s="8">
        <f t="shared" si="2"/>
        <v>-8657.7099999998609</v>
      </c>
      <c r="G19" s="8">
        <f t="shared" si="2"/>
        <v>-5016.7599999999002</v>
      </c>
      <c r="H19" s="8">
        <f t="shared" si="2"/>
        <v>-10767.119999999824</v>
      </c>
      <c r="I19" s="8">
        <f t="shared" si="2"/>
        <v>-3534.1000000000931</v>
      </c>
      <c r="J19" s="8">
        <f t="shared" ref="J19" si="3">J17+J18</f>
        <v>-11272.760000000148</v>
      </c>
    </row>
    <row r="20" spans="2:10" x14ac:dyDescent="0.25">
      <c r="B20" s="174" t="s">
        <v>28</v>
      </c>
      <c r="C20" s="171"/>
      <c r="D20" s="8">
        <v>-2568.2800000000002</v>
      </c>
      <c r="E20" s="8">
        <v>-8050.14</v>
      </c>
      <c r="F20" s="8">
        <v>9476.76</v>
      </c>
      <c r="G20" s="8">
        <v>819.05</v>
      </c>
      <c r="H20" s="8">
        <v>-4197.71</v>
      </c>
      <c r="I20" s="8">
        <v>-14964.83</v>
      </c>
      <c r="J20" s="8">
        <v>-18498.93</v>
      </c>
    </row>
    <row r="21" spans="2:10" x14ac:dyDescent="0.25">
      <c r="B21" s="174" t="s">
        <v>29</v>
      </c>
      <c r="C21" s="171"/>
      <c r="D21" s="9">
        <f t="shared" ref="D21:I21" si="4">D19+D20</f>
        <v>-8050.1400000001304</v>
      </c>
      <c r="E21" s="9">
        <f t="shared" si="4"/>
        <v>6990.279999999816</v>
      </c>
      <c r="F21" s="9">
        <f t="shared" si="4"/>
        <v>819.05000000013933</v>
      </c>
      <c r="G21" s="9">
        <f t="shared" si="4"/>
        <v>-4197.7099999999</v>
      </c>
      <c r="H21" s="9">
        <f t="shared" si="4"/>
        <v>-14964.829999999823</v>
      </c>
      <c r="I21" s="9">
        <f t="shared" si="4"/>
        <v>-18498.930000000095</v>
      </c>
      <c r="J21" s="9">
        <f t="shared" ref="J21" si="5">J19+J20</f>
        <v>-29771.690000000148</v>
      </c>
    </row>
    <row r="23" spans="2:10" x14ac:dyDescent="0.25">
      <c r="B23" s="173" t="s">
        <v>43</v>
      </c>
      <c r="C23" s="173"/>
      <c r="D23" s="173"/>
      <c r="E23" s="173"/>
    </row>
    <row r="24" spans="2:10" x14ac:dyDescent="0.25">
      <c r="D24" s="72" t="s">
        <v>186</v>
      </c>
      <c r="E24" s="10" t="s">
        <v>30</v>
      </c>
    </row>
    <row r="25" spans="2:10" x14ac:dyDescent="0.25">
      <c r="B25" s="171" t="s">
        <v>222</v>
      </c>
      <c r="C25" s="172"/>
      <c r="D25" s="7">
        <v>2515759.44</v>
      </c>
      <c r="E25" s="6">
        <v>6</v>
      </c>
    </row>
    <row r="26" spans="2:10" x14ac:dyDescent="0.25">
      <c r="B26" s="171" t="s">
        <v>223</v>
      </c>
      <c r="C26" s="172"/>
      <c r="D26" s="7">
        <v>2486132.85</v>
      </c>
      <c r="E26" s="6">
        <v>3</v>
      </c>
    </row>
    <row r="27" spans="2:10" x14ac:dyDescent="0.25">
      <c r="B27" s="171" t="s">
        <v>35</v>
      </c>
      <c r="C27" s="172"/>
      <c r="D27" s="8">
        <f>D25-D26</f>
        <v>29626.589999999851</v>
      </c>
      <c r="E27" s="6" t="s">
        <v>31</v>
      </c>
    </row>
    <row r="28" spans="2:10" x14ac:dyDescent="0.25">
      <c r="B28" s="171" t="s">
        <v>225</v>
      </c>
      <c r="C28" s="172"/>
      <c r="D28" s="7">
        <v>40899.35</v>
      </c>
      <c r="E28" s="6">
        <v>4</v>
      </c>
    </row>
    <row r="29" spans="2:10" x14ac:dyDescent="0.25">
      <c r="B29" s="171" t="s">
        <v>27</v>
      </c>
      <c r="C29" s="172"/>
      <c r="D29" s="8">
        <f>D27-D28</f>
        <v>-11272.760000000148</v>
      </c>
      <c r="E29" s="6" t="s">
        <v>32</v>
      </c>
    </row>
    <row r="30" spans="2:10" x14ac:dyDescent="0.25">
      <c r="B30" s="171" t="s">
        <v>187</v>
      </c>
      <c r="C30" s="172"/>
      <c r="D30" s="8">
        <v>-18498.93</v>
      </c>
      <c r="E30" s="6" t="s">
        <v>34</v>
      </c>
    </row>
    <row r="31" spans="2:10" x14ac:dyDescent="0.25">
      <c r="B31" s="171" t="s">
        <v>188</v>
      </c>
      <c r="C31" s="172"/>
      <c r="D31" s="9">
        <f>D29+D30</f>
        <v>-29771.690000000148</v>
      </c>
      <c r="E31" s="6" t="s">
        <v>33</v>
      </c>
    </row>
    <row r="35" spans="2:10" x14ac:dyDescent="0.25">
      <c r="B35" s="173" t="s">
        <v>39</v>
      </c>
      <c r="C35" s="173"/>
      <c r="D35" s="173"/>
      <c r="E35" s="173"/>
      <c r="G35" s="173" t="s">
        <v>39</v>
      </c>
      <c r="H35" s="173"/>
      <c r="I35" s="173"/>
      <c r="J35" s="173"/>
    </row>
    <row r="36" spans="2:10" x14ac:dyDescent="0.25">
      <c r="D36" s="72" t="s">
        <v>186</v>
      </c>
      <c r="E36" s="10" t="s">
        <v>30</v>
      </c>
      <c r="I36" s="72" t="s">
        <v>186</v>
      </c>
      <c r="J36" s="10" t="s">
        <v>30</v>
      </c>
    </row>
    <row r="37" spans="2:10" x14ac:dyDescent="0.25">
      <c r="B37" s="174" t="s">
        <v>222</v>
      </c>
      <c r="C37" s="171"/>
      <c r="D37" s="7">
        <v>2515759.44</v>
      </c>
      <c r="E37" s="6">
        <v>6</v>
      </c>
      <c r="G37" s="174" t="s">
        <v>222</v>
      </c>
      <c r="H37" s="171"/>
      <c r="I37" s="8">
        <v>0</v>
      </c>
      <c r="J37" s="6">
        <v>7</v>
      </c>
    </row>
    <row r="38" spans="2:10" x14ac:dyDescent="0.25">
      <c r="B38" s="174" t="s">
        <v>223</v>
      </c>
      <c r="C38" s="171"/>
      <c r="D38" s="7">
        <v>2486132.85</v>
      </c>
      <c r="E38" s="6">
        <v>3</v>
      </c>
      <c r="G38" s="174" t="s">
        <v>223</v>
      </c>
      <c r="H38" s="171"/>
      <c r="I38" s="7">
        <v>40899.35</v>
      </c>
      <c r="J38" s="6">
        <v>4</v>
      </c>
    </row>
    <row r="39" spans="2:10" x14ac:dyDescent="0.25">
      <c r="B39" s="174" t="s">
        <v>27</v>
      </c>
      <c r="C39" s="171"/>
      <c r="D39" s="8">
        <f t="shared" ref="D39" si="6">D37-D38</f>
        <v>29626.589999999851</v>
      </c>
      <c r="E39" s="6" t="s">
        <v>31</v>
      </c>
      <c r="G39" s="174" t="s">
        <v>27</v>
      </c>
      <c r="H39" s="171"/>
      <c r="I39" s="8">
        <f t="shared" ref="I39" si="7">I37-I38</f>
        <v>-40899.35</v>
      </c>
      <c r="J39" s="6" t="s">
        <v>31</v>
      </c>
    </row>
    <row r="40" spans="2:10" x14ac:dyDescent="0.25">
      <c r="B40" s="174" t="s">
        <v>226</v>
      </c>
      <c r="C40" s="171"/>
      <c r="D40" s="8">
        <v>0</v>
      </c>
      <c r="E40" s="6">
        <v>92221</v>
      </c>
      <c r="G40" s="174" t="s">
        <v>226</v>
      </c>
      <c r="H40" s="171"/>
      <c r="I40" s="7">
        <v>18498.93</v>
      </c>
      <c r="J40" s="6">
        <v>92222</v>
      </c>
    </row>
    <row r="41" spans="2:10" x14ac:dyDescent="0.25">
      <c r="B41" s="174" t="s">
        <v>227</v>
      </c>
      <c r="C41" s="171"/>
      <c r="D41" s="8">
        <v>965</v>
      </c>
      <c r="E41" s="6" t="s">
        <v>36</v>
      </c>
      <c r="G41" s="174" t="s">
        <v>227</v>
      </c>
      <c r="H41" s="171"/>
      <c r="I41" s="8">
        <v>965</v>
      </c>
      <c r="J41" s="6" t="s">
        <v>36</v>
      </c>
    </row>
    <row r="42" spans="2:10" x14ac:dyDescent="0.25">
      <c r="B42" s="174" t="s">
        <v>228</v>
      </c>
      <c r="C42" s="171"/>
      <c r="D42" s="8">
        <v>866.7</v>
      </c>
      <c r="E42" s="6" t="s">
        <v>36</v>
      </c>
      <c r="G42" s="174" t="s">
        <v>228</v>
      </c>
      <c r="H42" s="171"/>
      <c r="I42" s="8">
        <v>866.7</v>
      </c>
      <c r="J42" s="6" t="s">
        <v>36</v>
      </c>
    </row>
    <row r="43" spans="2:10" x14ac:dyDescent="0.25">
      <c r="B43" s="174" t="s">
        <v>188</v>
      </c>
      <c r="C43" s="171"/>
      <c r="D43" s="9">
        <f>D39-SUM(D40:D42)</f>
        <v>27794.88999999985</v>
      </c>
      <c r="E43" s="6" t="s">
        <v>37</v>
      </c>
      <c r="G43" s="174" t="s">
        <v>188</v>
      </c>
      <c r="H43" s="171"/>
      <c r="I43" s="9">
        <f>I39-I40+SUM(I41:I42)</f>
        <v>-57566.58</v>
      </c>
      <c r="J43" s="6" t="s">
        <v>38</v>
      </c>
    </row>
    <row r="46" spans="2:10" x14ac:dyDescent="0.25">
      <c r="B46" s="173" t="s">
        <v>189</v>
      </c>
      <c r="C46" s="173"/>
      <c r="D46" s="173"/>
      <c r="E46" s="173"/>
    </row>
    <row r="47" spans="2:10" x14ac:dyDescent="0.25">
      <c r="D47" s="72" t="s">
        <v>186</v>
      </c>
      <c r="E47" s="10" t="s">
        <v>30</v>
      </c>
    </row>
    <row r="48" spans="2:10" x14ac:dyDescent="0.25">
      <c r="B48" s="174" t="s">
        <v>40</v>
      </c>
      <c r="C48" s="171"/>
      <c r="D48" s="7">
        <v>27794.89</v>
      </c>
      <c r="E48" s="6" t="s">
        <v>37</v>
      </c>
    </row>
    <row r="49" spans="2:10" x14ac:dyDescent="0.25">
      <c r="B49" s="174" t="s">
        <v>41</v>
      </c>
      <c r="C49" s="171"/>
      <c r="D49" s="8">
        <v>57566.58</v>
      </c>
      <c r="E49" s="6" t="s">
        <v>38</v>
      </c>
    </row>
    <row r="50" spans="2:10" x14ac:dyDescent="0.25">
      <c r="B50" s="174" t="s">
        <v>229</v>
      </c>
      <c r="C50" s="171"/>
      <c r="D50" s="9">
        <f t="shared" ref="D50" si="8">D48-D49</f>
        <v>-29771.690000000002</v>
      </c>
      <c r="E50" s="175" t="s">
        <v>42</v>
      </c>
      <c r="F50" s="175"/>
    </row>
    <row r="53" spans="2:10" x14ac:dyDescent="0.25">
      <c r="B53" s="10" t="s">
        <v>30</v>
      </c>
      <c r="C53" s="174" t="s">
        <v>196</v>
      </c>
      <c r="D53" s="174"/>
      <c r="E53" s="174"/>
      <c r="F53" s="174"/>
      <c r="G53" s="174"/>
      <c r="H53" s="174"/>
      <c r="I53" s="174"/>
      <c r="J53" s="10" t="s">
        <v>145</v>
      </c>
    </row>
    <row r="54" spans="2:10" s="36" customFormat="1" ht="17.25" customHeight="1" x14ac:dyDescent="0.25">
      <c r="B54" s="34">
        <v>6</v>
      </c>
      <c r="C54" s="169" t="s">
        <v>190</v>
      </c>
      <c r="D54" s="169"/>
      <c r="E54" s="169"/>
      <c r="F54" s="169"/>
      <c r="G54" s="169"/>
      <c r="H54" s="169"/>
      <c r="I54" s="169"/>
      <c r="J54" s="37">
        <v>114</v>
      </c>
    </row>
    <row r="55" spans="2:10" s="36" customFormat="1" ht="17.25" customHeight="1" x14ac:dyDescent="0.25">
      <c r="B55" s="34">
        <v>63</v>
      </c>
      <c r="C55" s="169" t="s">
        <v>190</v>
      </c>
      <c r="D55" s="169"/>
      <c r="E55" s="169"/>
      <c r="F55" s="169"/>
      <c r="G55" s="169"/>
      <c r="H55" s="169"/>
      <c r="I55" s="169"/>
      <c r="J55" s="37">
        <v>114.8</v>
      </c>
    </row>
    <row r="56" spans="2:10" s="36" customFormat="1" ht="17.25" customHeight="1" x14ac:dyDescent="0.25">
      <c r="B56" s="34">
        <v>6361</v>
      </c>
      <c r="C56" s="169" t="s">
        <v>190</v>
      </c>
      <c r="D56" s="169"/>
      <c r="E56" s="169"/>
      <c r="F56" s="169"/>
      <c r="G56" s="169"/>
      <c r="H56" s="169"/>
      <c r="I56" s="169"/>
      <c r="J56" s="37">
        <v>125.2</v>
      </c>
    </row>
    <row r="57" spans="2:10" s="36" customFormat="1" ht="17.25" customHeight="1" x14ac:dyDescent="0.25">
      <c r="B57" s="34">
        <v>6362</v>
      </c>
      <c r="C57" s="169" t="s">
        <v>191</v>
      </c>
      <c r="D57" s="169"/>
      <c r="E57" s="169"/>
      <c r="F57" s="169"/>
      <c r="G57" s="169"/>
      <c r="H57" s="169"/>
      <c r="I57" s="169"/>
      <c r="J57" s="37">
        <v>4</v>
      </c>
    </row>
    <row r="58" spans="2:10" s="36" customFormat="1" ht="17.25" customHeight="1" x14ac:dyDescent="0.25">
      <c r="B58" s="34">
        <v>6381</v>
      </c>
      <c r="C58" s="169" t="s">
        <v>192</v>
      </c>
      <c r="D58" s="169"/>
      <c r="E58" s="169"/>
      <c r="F58" s="169"/>
      <c r="G58" s="169"/>
      <c r="H58" s="169"/>
      <c r="I58" s="169"/>
      <c r="J58" s="37">
        <v>35.6</v>
      </c>
    </row>
    <row r="59" spans="2:10" s="36" customFormat="1" ht="17.25" customHeight="1" x14ac:dyDescent="0.25">
      <c r="B59" s="34">
        <v>6526</v>
      </c>
      <c r="C59" s="169" t="s">
        <v>230</v>
      </c>
      <c r="D59" s="169"/>
      <c r="E59" s="169"/>
      <c r="F59" s="169"/>
      <c r="G59" s="169"/>
      <c r="H59" s="169"/>
      <c r="I59" s="169"/>
      <c r="J59" s="37">
        <v>213.9</v>
      </c>
    </row>
    <row r="60" spans="2:10" s="36" customFormat="1" ht="17.25" customHeight="1" x14ac:dyDescent="0.25">
      <c r="B60" s="34">
        <v>6615</v>
      </c>
      <c r="C60" s="169" t="s">
        <v>193</v>
      </c>
      <c r="D60" s="169"/>
      <c r="E60" s="169"/>
      <c r="F60" s="169"/>
      <c r="G60" s="169"/>
      <c r="H60" s="169"/>
      <c r="I60" s="169"/>
      <c r="J60" s="37">
        <v>76</v>
      </c>
    </row>
    <row r="61" spans="2:10" s="36" customFormat="1" ht="17.25" customHeight="1" x14ac:dyDescent="0.25">
      <c r="B61" s="34">
        <v>6631</v>
      </c>
      <c r="C61" s="169" t="s">
        <v>194</v>
      </c>
      <c r="D61" s="169"/>
      <c r="E61" s="169"/>
      <c r="F61" s="169"/>
      <c r="G61" s="169"/>
      <c r="H61" s="169"/>
      <c r="I61" s="169"/>
      <c r="J61" s="37">
        <v>189.7</v>
      </c>
    </row>
    <row r="62" spans="2:10" s="36" customFormat="1" ht="17.25" customHeight="1" x14ac:dyDescent="0.25">
      <c r="B62" s="34">
        <v>6632</v>
      </c>
      <c r="C62" s="169" t="s">
        <v>195</v>
      </c>
      <c r="D62" s="169"/>
      <c r="E62" s="169"/>
      <c r="F62" s="169"/>
      <c r="G62" s="169"/>
      <c r="H62" s="169"/>
      <c r="I62" s="169"/>
      <c r="J62" s="37">
        <v>371.5</v>
      </c>
    </row>
    <row r="63" spans="2:10" s="36" customFormat="1" ht="17.25" customHeight="1" x14ac:dyDescent="0.25">
      <c r="B63" s="34">
        <v>3</v>
      </c>
      <c r="C63" s="169" t="s">
        <v>197</v>
      </c>
      <c r="D63" s="169"/>
      <c r="E63" s="169"/>
      <c r="F63" s="169"/>
      <c r="G63" s="169"/>
      <c r="H63" s="169"/>
      <c r="I63" s="169"/>
      <c r="J63" s="37">
        <v>120.8</v>
      </c>
    </row>
    <row r="64" spans="2:10" s="36" customFormat="1" ht="17.25" customHeight="1" x14ac:dyDescent="0.25">
      <c r="B64" s="34">
        <v>3111</v>
      </c>
      <c r="C64" s="169" t="s">
        <v>197</v>
      </c>
      <c r="D64" s="169"/>
      <c r="E64" s="169"/>
      <c r="F64" s="169"/>
      <c r="G64" s="169"/>
      <c r="H64" s="169"/>
      <c r="I64" s="169"/>
      <c r="J64" s="37">
        <v>127.7</v>
      </c>
    </row>
    <row r="65" spans="2:10" s="36" customFormat="1" ht="17.25" customHeight="1" x14ac:dyDescent="0.25">
      <c r="B65" s="34">
        <v>3114</v>
      </c>
      <c r="C65" s="169" t="s">
        <v>198</v>
      </c>
      <c r="D65" s="169"/>
      <c r="E65" s="169"/>
      <c r="F65" s="169"/>
      <c r="G65" s="169"/>
      <c r="H65" s="169"/>
      <c r="I65" s="169"/>
      <c r="J65" s="37">
        <v>151.4</v>
      </c>
    </row>
    <row r="66" spans="2:10" s="36" customFormat="1" ht="17.25" customHeight="1" x14ac:dyDescent="0.25">
      <c r="B66" s="73">
        <v>312</v>
      </c>
      <c r="C66" s="177" t="s">
        <v>199</v>
      </c>
      <c r="D66" s="178"/>
      <c r="E66" s="178"/>
      <c r="F66" s="178"/>
      <c r="G66" s="178"/>
      <c r="H66" s="178"/>
      <c r="I66" s="179"/>
      <c r="J66" s="37">
        <v>116.5</v>
      </c>
    </row>
    <row r="67" spans="2:10" s="36" customFormat="1" ht="17.25" customHeight="1" x14ac:dyDescent="0.25">
      <c r="B67" s="34">
        <v>3132</v>
      </c>
      <c r="C67" s="169" t="s">
        <v>231</v>
      </c>
      <c r="D67" s="169"/>
      <c r="E67" s="169"/>
      <c r="F67" s="169"/>
      <c r="G67" s="169"/>
      <c r="H67" s="169"/>
      <c r="I67" s="169"/>
      <c r="J67" s="37">
        <v>127.4</v>
      </c>
    </row>
    <row r="68" spans="2:10" s="36" customFormat="1" ht="17.25" customHeight="1" x14ac:dyDescent="0.25">
      <c r="B68" s="34">
        <v>3133</v>
      </c>
      <c r="C68" s="169" t="s">
        <v>200</v>
      </c>
      <c r="D68" s="169"/>
      <c r="E68" s="169"/>
      <c r="F68" s="169"/>
      <c r="G68" s="169"/>
      <c r="H68" s="169"/>
      <c r="I68" s="169"/>
      <c r="J68" s="37">
        <v>0</v>
      </c>
    </row>
    <row r="69" spans="2:10" s="36" customFormat="1" ht="17.25" customHeight="1" x14ac:dyDescent="0.25">
      <c r="B69" s="34">
        <v>3211</v>
      </c>
      <c r="C69" s="169" t="s">
        <v>201</v>
      </c>
      <c r="D69" s="169"/>
      <c r="E69" s="169"/>
      <c r="F69" s="169"/>
      <c r="G69" s="169"/>
      <c r="H69" s="169"/>
      <c r="I69" s="169"/>
      <c r="J69" s="37">
        <v>46.6</v>
      </c>
    </row>
    <row r="70" spans="2:10" s="36" customFormat="1" ht="17.25" customHeight="1" x14ac:dyDescent="0.25">
      <c r="B70" s="34">
        <v>3213</v>
      </c>
      <c r="C70" s="169" t="s">
        <v>202</v>
      </c>
      <c r="D70" s="169"/>
      <c r="E70" s="169"/>
      <c r="F70" s="169"/>
      <c r="G70" s="169"/>
      <c r="H70" s="169"/>
      <c r="I70" s="169"/>
      <c r="J70" s="37">
        <v>68.8</v>
      </c>
    </row>
    <row r="71" spans="2:10" s="36" customFormat="1" ht="17.25" customHeight="1" x14ac:dyDescent="0.25">
      <c r="B71" s="34">
        <v>3214</v>
      </c>
      <c r="C71" s="169" t="s">
        <v>203</v>
      </c>
      <c r="D71" s="169"/>
      <c r="E71" s="169"/>
      <c r="F71" s="169"/>
      <c r="G71" s="169"/>
      <c r="H71" s="169"/>
      <c r="I71" s="169"/>
      <c r="J71" s="37">
        <v>117.9</v>
      </c>
    </row>
    <row r="72" spans="2:10" s="36" customFormat="1" ht="17.25" customHeight="1" x14ac:dyDescent="0.25">
      <c r="B72" s="34">
        <v>3221</v>
      </c>
      <c r="C72" s="169" t="s">
        <v>204</v>
      </c>
      <c r="D72" s="169"/>
      <c r="E72" s="169"/>
      <c r="F72" s="169"/>
      <c r="G72" s="169"/>
      <c r="H72" s="169"/>
      <c r="I72" s="169"/>
      <c r="J72" s="37">
        <v>110.8</v>
      </c>
    </row>
    <row r="73" spans="2:10" s="36" customFormat="1" ht="17.25" customHeight="1" x14ac:dyDescent="0.25">
      <c r="B73" s="34">
        <v>3223</v>
      </c>
      <c r="C73" s="169" t="s">
        <v>205</v>
      </c>
      <c r="D73" s="169"/>
      <c r="E73" s="169"/>
      <c r="F73" s="169"/>
      <c r="G73" s="169"/>
      <c r="H73" s="169"/>
      <c r="I73" s="169"/>
      <c r="J73" s="37">
        <v>81.400000000000006</v>
      </c>
    </row>
    <row r="74" spans="2:10" s="36" customFormat="1" ht="17.25" customHeight="1" x14ac:dyDescent="0.25">
      <c r="B74" s="34">
        <v>3224</v>
      </c>
      <c r="C74" s="169" t="s">
        <v>232</v>
      </c>
      <c r="D74" s="169"/>
      <c r="E74" s="169"/>
      <c r="F74" s="169"/>
      <c r="G74" s="169"/>
      <c r="H74" s="169"/>
      <c r="I74" s="169"/>
      <c r="J74" s="37">
        <v>57.1</v>
      </c>
    </row>
    <row r="75" spans="2:10" s="36" customFormat="1" ht="17.25" customHeight="1" x14ac:dyDescent="0.25">
      <c r="B75" s="34">
        <v>3225</v>
      </c>
      <c r="C75" s="169" t="s">
        <v>206</v>
      </c>
      <c r="D75" s="169"/>
      <c r="E75" s="169"/>
      <c r="F75" s="169"/>
      <c r="G75" s="169"/>
      <c r="H75" s="169"/>
      <c r="I75" s="169"/>
      <c r="J75" s="37">
        <v>147</v>
      </c>
    </row>
    <row r="76" spans="2:10" s="36" customFormat="1" ht="17.25" customHeight="1" x14ac:dyDescent="0.25">
      <c r="B76" s="73">
        <v>3227</v>
      </c>
      <c r="C76" s="177" t="s">
        <v>207</v>
      </c>
      <c r="D76" s="178"/>
      <c r="E76" s="178"/>
      <c r="F76" s="178"/>
      <c r="G76" s="178"/>
      <c r="H76" s="178"/>
      <c r="I76" s="179"/>
      <c r="J76" s="37">
        <v>427.4</v>
      </c>
    </row>
    <row r="77" spans="2:10" s="36" customFormat="1" ht="17.25" customHeight="1" x14ac:dyDescent="0.25">
      <c r="B77" s="34">
        <v>3231</v>
      </c>
      <c r="C77" s="169" t="s">
        <v>208</v>
      </c>
      <c r="D77" s="169"/>
      <c r="E77" s="169"/>
      <c r="F77" s="169"/>
      <c r="G77" s="169"/>
      <c r="H77" s="169"/>
      <c r="I77" s="169"/>
      <c r="J77" s="37">
        <v>57.8</v>
      </c>
    </row>
    <row r="78" spans="2:10" s="36" customFormat="1" ht="17.25" customHeight="1" x14ac:dyDescent="0.25">
      <c r="B78" s="34">
        <v>3232</v>
      </c>
      <c r="C78" s="169" t="s">
        <v>209</v>
      </c>
      <c r="D78" s="169"/>
      <c r="E78" s="169"/>
      <c r="F78" s="169"/>
      <c r="G78" s="169"/>
      <c r="H78" s="169"/>
      <c r="I78" s="169"/>
      <c r="J78" s="37">
        <v>63.6</v>
      </c>
    </row>
    <row r="79" spans="2:10" s="36" customFormat="1" ht="17.25" customHeight="1" x14ac:dyDescent="0.25">
      <c r="B79" s="34">
        <v>3233</v>
      </c>
      <c r="C79" s="169" t="s">
        <v>210</v>
      </c>
      <c r="D79" s="169"/>
      <c r="E79" s="169"/>
      <c r="F79" s="169"/>
      <c r="G79" s="169"/>
      <c r="H79" s="169"/>
      <c r="I79" s="169"/>
      <c r="J79" s="37">
        <v>150.1</v>
      </c>
    </row>
    <row r="80" spans="2:10" s="36" customFormat="1" ht="17.25" customHeight="1" x14ac:dyDescent="0.25">
      <c r="B80" s="73">
        <v>3234</v>
      </c>
      <c r="C80" s="169" t="s">
        <v>211</v>
      </c>
      <c r="D80" s="169"/>
      <c r="E80" s="169"/>
      <c r="F80" s="169"/>
      <c r="G80" s="169"/>
      <c r="H80" s="169"/>
      <c r="I80" s="169"/>
      <c r="J80" s="37">
        <v>120.6</v>
      </c>
    </row>
    <row r="81" spans="2:10" s="36" customFormat="1" ht="17.25" customHeight="1" x14ac:dyDescent="0.25">
      <c r="B81" s="34">
        <v>3235</v>
      </c>
      <c r="C81" s="169" t="s">
        <v>233</v>
      </c>
      <c r="D81" s="169"/>
      <c r="E81" s="169"/>
      <c r="F81" s="169"/>
      <c r="G81" s="169"/>
      <c r="H81" s="169"/>
      <c r="I81" s="169"/>
      <c r="J81" s="37">
        <v>4.5999999999999996</v>
      </c>
    </row>
    <row r="82" spans="2:10" s="36" customFormat="1" ht="17.25" customHeight="1" x14ac:dyDescent="0.25">
      <c r="B82" s="34">
        <v>3237</v>
      </c>
      <c r="C82" s="169" t="s">
        <v>234</v>
      </c>
      <c r="D82" s="169"/>
      <c r="E82" s="169"/>
      <c r="F82" s="169"/>
      <c r="G82" s="169"/>
      <c r="H82" s="169"/>
      <c r="I82" s="169"/>
      <c r="J82" s="37">
        <v>77.2</v>
      </c>
    </row>
    <row r="83" spans="2:10" s="36" customFormat="1" ht="17.25" customHeight="1" x14ac:dyDescent="0.25">
      <c r="B83" s="73">
        <v>3238</v>
      </c>
      <c r="C83" s="177" t="s">
        <v>212</v>
      </c>
      <c r="D83" s="178"/>
      <c r="E83" s="178"/>
      <c r="F83" s="178"/>
      <c r="G83" s="178"/>
      <c r="H83" s="178"/>
      <c r="I83" s="179"/>
      <c r="J83" s="37">
        <v>119.1</v>
      </c>
    </row>
    <row r="84" spans="2:10" s="163" customFormat="1" ht="17.25" customHeight="1" x14ac:dyDescent="0.25">
      <c r="B84" s="161">
        <v>3239</v>
      </c>
      <c r="C84" s="180" t="s">
        <v>540</v>
      </c>
      <c r="D84" s="181"/>
      <c r="E84" s="181"/>
      <c r="F84" s="181"/>
      <c r="G84" s="181"/>
      <c r="H84" s="181"/>
      <c r="I84" s="182"/>
      <c r="J84" s="162">
        <v>1272.7</v>
      </c>
    </row>
    <row r="85" spans="2:10" s="36" customFormat="1" ht="17.25" customHeight="1" x14ac:dyDescent="0.25">
      <c r="B85" s="34">
        <v>324</v>
      </c>
      <c r="C85" s="169" t="s">
        <v>213</v>
      </c>
      <c r="D85" s="169"/>
      <c r="E85" s="169"/>
      <c r="F85" s="169"/>
      <c r="G85" s="169"/>
      <c r="H85" s="169"/>
      <c r="I85" s="169"/>
      <c r="J85" s="37">
        <v>121.4</v>
      </c>
    </row>
    <row r="86" spans="2:10" x14ac:dyDescent="0.25">
      <c r="B86" s="34">
        <v>3292</v>
      </c>
      <c r="C86" s="169" t="s">
        <v>235</v>
      </c>
      <c r="D86" s="169"/>
      <c r="E86" s="169"/>
      <c r="F86" s="169"/>
      <c r="G86" s="169"/>
      <c r="H86" s="169"/>
      <c r="I86" s="169"/>
      <c r="J86" s="37">
        <v>468</v>
      </c>
    </row>
    <row r="87" spans="2:10" x14ac:dyDescent="0.25">
      <c r="B87" s="34">
        <v>3293</v>
      </c>
      <c r="C87" s="169" t="s">
        <v>214</v>
      </c>
      <c r="D87" s="169"/>
      <c r="E87" s="169"/>
      <c r="F87" s="169"/>
      <c r="G87" s="169"/>
      <c r="H87" s="169"/>
      <c r="I87" s="169"/>
      <c r="J87" s="37">
        <v>282.8</v>
      </c>
    </row>
    <row r="88" spans="2:10" x14ac:dyDescent="0.25">
      <c r="B88" s="34">
        <v>3296</v>
      </c>
      <c r="C88" s="169" t="s">
        <v>200</v>
      </c>
      <c r="D88" s="169"/>
      <c r="E88" s="169"/>
      <c r="F88" s="169"/>
      <c r="G88" s="169"/>
      <c r="H88" s="169"/>
      <c r="I88" s="169"/>
      <c r="J88" s="37">
        <v>0</v>
      </c>
    </row>
    <row r="89" spans="2:10" s="24" customFormat="1" x14ac:dyDescent="0.25">
      <c r="B89" s="161">
        <v>3299</v>
      </c>
      <c r="C89" s="170" t="s">
        <v>541</v>
      </c>
      <c r="D89" s="170"/>
      <c r="E89" s="170"/>
      <c r="F89" s="170"/>
      <c r="G89" s="170"/>
      <c r="H89" s="170"/>
      <c r="I89" s="170"/>
      <c r="J89" s="162">
        <v>133.30000000000001</v>
      </c>
    </row>
    <row r="90" spans="2:10" x14ac:dyDescent="0.25">
      <c r="B90" s="34">
        <v>3431</v>
      </c>
      <c r="C90" s="169" t="s">
        <v>215</v>
      </c>
      <c r="D90" s="169"/>
      <c r="E90" s="169"/>
      <c r="F90" s="169"/>
      <c r="G90" s="169"/>
      <c r="H90" s="169"/>
      <c r="I90" s="169"/>
      <c r="J90" s="37">
        <v>266.39999999999998</v>
      </c>
    </row>
    <row r="91" spans="2:10" x14ac:dyDescent="0.25">
      <c r="B91" s="34">
        <v>3433</v>
      </c>
      <c r="C91" s="169" t="s">
        <v>200</v>
      </c>
      <c r="D91" s="169"/>
      <c r="E91" s="169"/>
      <c r="F91" s="169"/>
      <c r="G91" s="169"/>
      <c r="H91" s="169"/>
      <c r="I91" s="169"/>
      <c r="J91" s="37">
        <v>0.5</v>
      </c>
    </row>
    <row r="92" spans="2:10" x14ac:dyDescent="0.25">
      <c r="B92" s="34">
        <v>4</v>
      </c>
      <c r="C92" s="169" t="s">
        <v>236</v>
      </c>
      <c r="D92" s="169"/>
      <c r="E92" s="169"/>
      <c r="F92" s="169"/>
      <c r="G92" s="169"/>
      <c r="H92" s="169"/>
      <c r="I92" s="169"/>
      <c r="J92" s="37">
        <v>26.8</v>
      </c>
    </row>
    <row r="93" spans="2:10" x14ac:dyDescent="0.25">
      <c r="B93" s="34">
        <v>4212</v>
      </c>
      <c r="C93" s="169" t="s">
        <v>237</v>
      </c>
      <c r="D93" s="169"/>
      <c r="E93" s="169"/>
      <c r="F93" s="169"/>
      <c r="G93" s="169"/>
      <c r="H93" s="169"/>
      <c r="I93" s="169"/>
      <c r="J93" s="37">
        <v>0</v>
      </c>
    </row>
    <row r="94" spans="2:10" x14ac:dyDescent="0.25">
      <c r="B94" s="34">
        <v>4221</v>
      </c>
      <c r="C94" s="169" t="s">
        <v>216</v>
      </c>
      <c r="D94" s="169"/>
      <c r="E94" s="169"/>
      <c r="F94" s="169"/>
      <c r="G94" s="169"/>
      <c r="H94" s="169"/>
      <c r="I94" s="169"/>
      <c r="J94" s="37">
        <v>3.9</v>
      </c>
    </row>
    <row r="95" spans="2:10" x14ac:dyDescent="0.25">
      <c r="B95" s="34">
        <v>4222</v>
      </c>
      <c r="C95" s="169" t="s">
        <v>238</v>
      </c>
      <c r="D95" s="169"/>
      <c r="E95" s="169"/>
      <c r="F95" s="169"/>
      <c r="G95" s="169"/>
      <c r="H95" s="169"/>
      <c r="I95" s="169"/>
      <c r="J95" s="37">
        <v>23.5</v>
      </c>
    </row>
    <row r="96" spans="2:10" s="24" customFormat="1" x14ac:dyDescent="0.25">
      <c r="B96" s="161">
        <v>4223</v>
      </c>
      <c r="C96" s="170" t="s">
        <v>542</v>
      </c>
      <c r="D96" s="170"/>
      <c r="E96" s="170"/>
      <c r="F96" s="170"/>
      <c r="G96" s="170"/>
      <c r="H96" s="170"/>
      <c r="I96" s="170"/>
      <c r="J96" s="162">
        <v>13.3</v>
      </c>
    </row>
    <row r="97" spans="2:10" x14ac:dyDescent="0.25">
      <c r="B97" s="34">
        <v>4224</v>
      </c>
      <c r="C97" s="169" t="s">
        <v>217</v>
      </c>
      <c r="D97" s="169"/>
      <c r="E97" s="169"/>
      <c r="F97" s="169"/>
      <c r="G97" s="169"/>
      <c r="H97" s="169"/>
      <c r="I97" s="169"/>
      <c r="J97" s="37">
        <v>0</v>
      </c>
    </row>
    <row r="98" spans="2:10" x14ac:dyDescent="0.25">
      <c r="B98" s="34">
        <v>4225</v>
      </c>
      <c r="C98" s="169" t="s">
        <v>218</v>
      </c>
      <c r="D98" s="169"/>
      <c r="E98" s="169"/>
      <c r="F98" s="169"/>
      <c r="G98" s="169"/>
      <c r="H98" s="169"/>
      <c r="I98" s="169"/>
      <c r="J98" s="37">
        <v>10.4</v>
      </c>
    </row>
    <row r="99" spans="2:10" x14ac:dyDescent="0.25">
      <c r="B99" s="34">
        <v>4226</v>
      </c>
      <c r="C99" s="169" t="s">
        <v>219</v>
      </c>
      <c r="D99" s="169"/>
      <c r="E99" s="169"/>
      <c r="F99" s="169"/>
      <c r="G99" s="169"/>
      <c r="H99" s="169"/>
      <c r="I99" s="169"/>
      <c r="J99" s="37">
        <v>139.5</v>
      </c>
    </row>
    <row r="100" spans="2:10" x14ac:dyDescent="0.25">
      <c r="B100" s="34">
        <v>4227</v>
      </c>
      <c r="C100" s="169" t="s">
        <v>220</v>
      </c>
      <c r="D100" s="169"/>
      <c r="E100" s="169"/>
      <c r="F100" s="169"/>
      <c r="G100" s="169"/>
      <c r="H100" s="169"/>
      <c r="I100" s="169"/>
      <c r="J100" s="37">
        <v>9.9</v>
      </c>
    </row>
    <row r="101" spans="2:10" x14ac:dyDescent="0.25">
      <c r="B101" s="34">
        <v>4241</v>
      </c>
      <c r="C101" s="169" t="s">
        <v>221</v>
      </c>
      <c r="D101" s="169"/>
      <c r="E101" s="169"/>
      <c r="F101" s="169"/>
      <c r="G101" s="169"/>
      <c r="H101" s="169"/>
      <c r="I101" s="169"/>
      <c r="J101" s="37">
        <v>128</v>
      </c>
    </row>
  </sheetData>
  <mergeCells count="103">
    <mergeCell ref="C61:I61"/>
    <mergeCell ref="C73:I73"/>
    <mergeCell ref="C74:I74"/>
    <mergeCell ref="C75:I75"/>
    <mergeCell ref="C62:I62"/>
    <mergeCell ref="C63:I63"/>
    <mergeCell ref="C64:I64"/>
    <mergeCell ref="C65:I65"/>
    <mergeCell ref="C67:I67"/>
    <mergeCell ref="C68:I68"/>
    <mergeCell ref="C69:I69"/>
    <mergeCell ref="B35:E35"/>
    <mergeCell ref="B26:C26"/>
    <mergeCell ref="G42:H42"/>
    <mergeCell ref="G43:H43"/>
    <mergeCell ref="C82:I82"/>
    <mergeCell ref="C85:I85"/>
    <mergeCell ref="C77:I77"/>
    <mergeCell ref="C78:I78"/>
    <mergeCell ref="C79:I79"/>
    <mergeCell ref="C81:I81"/>
    <mergeCell ref="C80:I80"/>
    <mergeCell ref="C83:I83"/>
    <mergeCell ref="C84:I84"/>
    <mergeCell ref="C55:I55"/>
    <mergeCell ref="C56:I56"/>
    <mergeCell ref="C57:I57"/>
    <mergeCell ref="C58:I58"/>
    <mergeCell ref="C59:I59"/>
    <mergeCell ref="C60:I60"/>
    <mergeCell ref="C66:I66"/>
    <mergeCell ref="C76:I76"/>
    <mergeCell ref="C70:I70"/>
    <mergeCell ref="C71:I71"/>
    <mergeCell ref="C72:I72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9:J9"/>
    <mergeCell ref="A10:J10"/>
    <mergeCell ref="A11:J11"/>
    <mergeCell ref="A6:D6"/>
    <mergeCell ref="E6:I6"/>
    <mergeCell ref="A8:J8"/>
    <mergeCell ref="C86:I86"/>
    <mergeCell ref="C87:I87"/>
    <mergeCell ref="C88:I88"/>
    <mergeCell ref="C53:I53"/>
    <mergeCell ref="C54:I54"/>
    <mergeCell ref="B19:C19"/>
    <mergeCell ref="B20:C20"/>
    <mergeCell ref="B21:C21"/>
    <mergeCell ref="B13:J13"/>
    <mergeCell ref="B25:C25"/>
    <mergeCell ref="B23:E23"/>
    <mergeCell ref="B14:C14"/>
    <mergeCell ref="B15:C15"/>
    <mergeCell ref="B16:C16"/>
    <mergeCell ref="B17:C17"/>
    <mergeCell ref="B18:C18"/>
    <mergeCell ref="B31:C31"/>
    <mergeCell ref="B37:C37"/>
    <mergeCell ref="C89:I89"/>
    <mergeCell ref="C93:I93"/>
    <mergeCell ref="C99:I99"/>
    <mergeCell ref="B27:C27"/>
    <mergeCell ref="B28:C28"/>
    <mergeCell ref="B29:C29"/>
    <mergeCell ref="B30:C30"/>
    <mergeCell ref="G35:J35"/>
    <mergeCell ref="B46:E46"/>
    <mergeCell ref="B48:C48"/>
    <mergeCell ref="B49:C49"/>
    <mergeCell ref="B50:C50"/>
    <mergeCell ref="E50:F50"/>
    <mergeCell ref="B41:C41"/>
    <mergeCell ref="B42:C42"/>
    <mergeCell ref="B43:C43"/>
    <mergeCell ref="G37:H37"/>
    <mergeCell ref="G38:H38"/>
    <mergeCell ref="G39:H39"/>
    <mergeCell ref="G40:H40"/>
    <mergeCell ref="G41:H41"/>
    <mergeCell ref="B38:C38"/>
    <mergeCell ref="B39:C39"/>
    <mergeCell ref="B40:C40"/>
    <mergeCell ref="C100:I100"/>
    <mergeCell ref="C101:I101"/>
    <mergeCell ref="C94:I94"/>
    <mergeCell ref="C95:I95"/>
    <mergeCell ref="C96:I96"/>
    <mergeCell ref="C97:I97"/>
    <mergeCell ref="C98:I98"/>
    <mergeCell ref="C90:I90"/>
    <mergeCell ref="C91:I91"/>
    <mergeCell ref="C92:I9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K1" sqref="K1"/>
    </sheetView>
  </sheetViews>
  <sheetFormatPr defaultRowHeight="15" x14ac:dyDescent="0.25"/>
  <cols>
    <col min="4" max="4" width="11.140625" customWidth="1"/>
    <col min="5" max="5" width="11.85546875" customWidth="1"/>
    <col min="6" max="6" width="12.140625" customWidth="1"/>
    <col min="7" max="7" width="10.5703125" bestFit="1" customWidth="1"/>
    <col min="8" max="8" width="13" customWidth="1"/>
    <col min="9" max="9" width="11" customWidth="1"/>
    <col min="10" max="10" width="10.5703125" bestFit="1" customWidth="1"/>
    <col min="12" max="12" width="10.140625" customWidth="1"/>
  </cols>
  <sheetData>
    <row r="1" spans="1:13" x14ac:dyDescent="0.25">
      <c r="A1" s="168" t="s">
        <v>0</v>
      </c>
      <c r="B1" s="168"/>
      <c r="C1" s="168"/>
      <c r="D1" s="168"/>
      <c r="E1" s="168" t="s">
        <v>4</v>
      </c>
      <c r="F1" s="168"/>
      <c r="G1" s="168"/>
      <c r="H1" s="168"/>
      <c r="I1" s="168"/>
    </row>
    <row r="2" spans="1:13" x14ac:dyDescent="0.25">
      <c r="A2" s="168" t="s">
        <v>1</v>
      </c>
      <c r="B2" s="168"/>
      <c r="C2" s="168"/>
      <c r="D2" s="168"/>
      <c r="E2" s="168" t="s">
        <v>11</v>
      </c>
      <c r="F2" s="168"/>
      <c r="G2" s="168"/>
      <c r="H2" s="168"/>
      <c r="I2" s="168"/>
    </row>
    <row r="3" spans="1:13" x14ac:dyDescent="0.25">
      <c r="A3" s="168" t="s">
        <v>5</v>
      </c>
      <c r="B3" s="168"/>
      <c r="C3" s="168"/>
      <c r="D3" s="168"/>
      <c r="E3" s="168" t="s">
        <v>6</v>
      </c>
      <c r="F3" s="168"/>
      <c r="G3" s="168"/>
      <c r="H3" s="168"/>
      <c r="I3" s="168"/>
    </row>
    <row r="4" spans="1:13" x14ac:dyDescent="0.25">
      <c r="A4" s="168" t="s">
        <v>10</v>
      </c>
      <c r="B4" s="168"/>
      <c r="C4" s="168"/>
      <c r="D4" s="168"/>
      <c r="E4" s="168" t="s">
        <v>7</v>
      </c>
      <c r="F4" s="168"/>
      <c r="G4" s="168"/>
      <c r="H4" s="168"/>
      <c r="I4" s="168"/>
    </row>
    <row r="5" spans="1:13" x14ac:dyDescent="0.25">
      <c r="A5" s="168" t="s">
        <v>2</v>
      </c>
      <c r="B5" s="168"/>
      <c r="C5" s="168"/>
      <c r="D5" s="168"/>
      <c r="E5" s="168" t="s">
        <v>175</v>
      </c>
      <c r="F5" s="168"/>
      <c r="G5" s="168"/>
      <c r="H5" s="168"/>
      <c r="I5" s="168"/>
    </row>
    <row r="6" spans="1:13" x14ac:dyDescent="0.25">
      <c r="A6" s="168" t="s">
        <v>3</v>
      </c>
      <c r="B6" s="168"/>
      <c r="C6" s="168"/>
      <c r="D6" s="168"/>
      <c r="E6" s="168" t="s">
        <v>9</v>
      </c>
      <c r="F6" s="168"/>
      <c r="G6" s="168"/>
      <c r="H6" s="168"/>
      <c r="I6" s="168"/>
    </row>
    <row r="7" spans="1:13" x14ac:dyDescent="0.25">
      <c r="A7" s="2"/>
    </row>
    <row r="8" spans="1:13" s="4" customFormat="1" ht="15.75" x14ac:dyDescent="0.25">
      <c r="A8" s="3"/>
      <c r="B8" s="166" t="s">
        <v>177</v>
      </c>
      <c r="C8" s="166"/>
      <c r="D8" s="166"/>
      <c r="E8" s="166"/>
      <c r="F8" s="166"/>
      <c r="G8" s="166"/>
      <c r="H8" s="166"/>
      <c r="I8" s="166"/>
      <c r="J8" s="166"/>
      <c r="K8" s="166"/>
      <c r="L8" s="86"/>
    </row>
    <row r="9" spans="1:13" x14ac:dyDescent="0.25">
      <c r="A9" s="167" t="s">
        <v>178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85"/>
    </row>
    <row r="10" spans="1:13" x14ac:dyDescent="0.25">
      <c r="A10" s="167" t="s">
        <v>179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85"/>
    </row>
    <row r="11" spans="1:13" x14ac:dyDescent="0.25">
      <c r="A11" s="167" t="s">
        <v>180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85"/>
    </row>
    <row r="13" spans="1:13" ht="18.75" x14ac:dyDescent="0.3">
      <c r="B13" s="176" t="s">
        <v>239</v>
      </c>
      <c r="C13" s="176"/>
      <c r="D13" s="176"/>
      <c r="E13" s="176"/>
      <c r="F13" s="176"/>
      <c r="G13" s="176"/>
      <c r="H13" s="176"/>
      <c r="I13" s="176"/>
      <c r="J13" s="176"/>
      <c r="K13" s="176"/>
    </row>
    <row r="14" spans="1:13" x14ac:dyDescent="0.25">
      <c r="B14" s="167"/>
      <c r="C14" s="167"/>
    </row>
    <row r="15" spans="1:13" x14ac:dyDescent="0.25">
      <c r="A15" s="10" t="s">
        <v>136</v>
      </c>
      <c r="B15" s="188" t="s">
        <v>240</v>
      </c>
      <c r="C15" s="189"/>
      <c r="D15" s="190"/>
      <c r="E15" s="8">
        <v>1585630.71</v>
      </c>
      <c r="G15" s="188" t="s">
        <v>242</v>
      </c>
      <c r="H15" s="189"/>
      <c r="I15" s="190"/>
      <c r="J15" s="8">
        <v>236682.16</v>
      </c>
      <c r="K15" s="10">
        <v>2</v>
      </c>
    </row>
    <row r="16" spans="1:13" x14ac:dyDescent="0.25">
      <c r="A16" s="10">
        <v>1</v>
      </c>
      <c r="B16" s="184" t="s">
        <v>241</v>
      </c>
      <c r="C16" s="185"/>
      <c r="D16" s="186"/>
      <c r="E16" s="8">
        <v>206910.47</v>
      </c>
      <c r="G16" s="184" t="s">
        <v>243</v>
      </c>
      <c r="H16" s="185"/>
      <c r="I16" s="186"/>
      <c r="J16" s="8">
        <v>1555859.02</v>
      </c>
      <c r="K16" s="10">
        <v>9</v>
      </c>
    </row>
    <row r="17" spans="1:11" x14ac:dyDescent="0.25">
      <c r="A17" s="72" t="s">
        <v>176</v>
      </c>
      <c r="B17" s="171" t="s">
        <v>244</v>
      </c>
      <c r="C17" s="187"/>
      <c r="D17" s="172"/>
      <c r="E17" s="8">
        <f>E15+E16</f>
        <v>1792541.18</v>
      </c>
      <c r="G17" s="171" t="s">
        <v>245</v>
      </c>
      <c r="H17" s="187"/>
      <c r="I17" s="172"/>
      <c r="J17" s="8">
        <f>J15+J16</f>
        <v>1792541.18</v>
      </c>
      <c r="K17" s="72" t="s">
        <v>246</v>
      </c>
    </row>
    <row r="20" spans="1:11" x14ac:dyDescent="0.25">
      <c r="B20" s="183" t="s">
        <v>40</v>
      </c>
      <c r="C20" s="183"/>
      <c r="D20" s="183"/>
      <c r="E20" s="183"/>
      <c r="F20" s="32">
        <v>27798.89</v>
      </c>
      <c r="G20" s="6">
        <v>92211</v>
      </c>
    </row>
    <row r="21" spans="1:11" x14ac:dyDescent="0.25">
      <c r="B21" s="183" t="s">
        <v>247</v>
      </c>
      <c r="C21" s="183"/>
      <c r="D21" s="183"/>
      <c r="E21" s="183"/>
      <c r="F21" s="32">
        <v>57566.58</v>
      </c>
      <c r="G21" s="6">
        <v>92222</v>
      </c>
    </row>
    <row r="22" spans="1:11" x14ac:dyDescent="0.25">
      <c r="B22" s="183" t="s">
        <v>248</v>
      </c>
      <c r="C22" s="183"/>
      <c r="D22" s="183"/>
      <c r="E22" s="183"/>
      <c r="F22" s="32">
        <f>F20-F21</f>
        <v>-29767.690000000002</v>
      </c>
      <c r="G22" s="6">
        <v>922</v>
      </c>
    </row>
    <row r="24" spans="1:11" x14ac:dyDescent="0.25">
      <c r="B24" s="15"/>
      <c r="C24" s="175" t="s">
        <v>139</v>
      </c>
      <c r="D24" s="175"/>
      <c r="E24" s="175"/>
      <c r="F24" s="175"/>
      <c r="G24" s="11" t="s">
        <v>137</v>
      </c>
      <c r="H24" s="33" t="s">
        <v>138</v>
      </c>
      <c r="I24" s="6" t="s">
        <v>30</v>
      </c>
    </row>
    <row r="25" spans="1:11" x14ac:dyDescent="0.25">
      <c r="B25" s="15"/>
      <c r="C25" s="198" t="s">
        <v>130</v>
      </c>
      <c r="D25" s="198"/>
      <c r="E25" s="198"/>
      <c r="F25" s="198"/>
      <c r="G25" s="14" t="s">
        <v>131</v>
      </c>
      <c r="H25" s="21">
        <v>0</v>
      </c>
      <c r="I25" s="6">
        <v>11</v>
      </c>
    </row>
    <row r="26" spans="1:11" ht="15" customHeight="1" x14ac:dyDescent="0.25">
      <c r="B26" s="15"/>
      <c r="C26" s="193" t="s">
        <v>132</v>
      </c>
      <c r="D26" s="193"/>
      <c r="E26" s="193"/>
      <c r="F26" s="193"/>
      <c r="G26" s="11" t="s">
        <v>140</v>
      </c>
      <c r="H26" s="22">
        <v>3337.44</v>
      </c>
      <c r="I26" s="6">
        <v>129</v>
      </c>
    </row>
    <row r="27" spans="1:11" ht="27" customHeight="1" x14ac:dyDescent="0.25">
      <c r="B27" s="15"/>
      <c r="C27" s="193" t="s">
        <v>143</v>
      </c>
      <c r="D27" s="193"/>
      <c r="E27" s="193"/>
      <c r="F27" s="193"/>
      <c r="G27" s="11" t="s">
        <v>141</v>
      </c>
      <c r="H27" s="22">
        <v>2889.47</v>
      </c>
      <c r="I27" s="197">
        <v>167</v>
      </c>
    </row>
    <row r="28" spans="1:11" ht="27" customHeight="1" x14ac:dyDescent="0.25">
      <c r="B28" s="15"/>
      <c r="C28" s="193" t="s">
        <v>142</v>
      </c>
      <c r="D28" s="193"/>
      <c r="E28" s="193"/>
      <c r="F28" s="193"/>
      <c r="G28" s="11" t="s">
        <v>141</v>
      </c>
      <c r="H28" s="22">
        <v>1875.29</v>
      </c>
      <c r="I28" s="197"/>
    </row>
    <row r="29" spans="1:11" ht="27" customHeight="1" x14ac:dyDescent="0.25">
      <c r="B29" s="15"/>
      <c r="C29" s="193" t="s">
        <v>144</v>
      </c>
      <c r="D29" s="193"/>
      <c r="E29" s="193"/>
      <c r="F29" s="193"/>
      <c r="G29" s="11" t="s">
        <v>141</v>
      </c>
      <c r="H29" s="22">
        <v>20050.14</v>
      </c>
      <c r="I29" s="197"/>
    </row>
    <row r="30" spans="1:11" ht="27" customHeight="1" x14ac:dyDescent="0.25">
      <c r="B30" s="15"/>
      <c r="C30" s="193" t="s">
        <v>133</v>
      </c>
      <c r="D30" s="193"/>
      <c r="E30" s="193"/>
      <c r="F30" s="193"/>
      <c r="G30" s="11" t="s">
        <v>141</v>
      </c>
      <c r="H30" s="22">
        <v>3307.18</v>
      </c>
      <c r="I30" s="197"/>
    </row>
    <row r="31" spans="1:11" ht="27" customHeight="1" x14ac:dyDescent="0.25">
      <c r="B31" s="15"/>
      <c r="C31" s="193" t="s">
        <v>259</v>
      </c>
      <c r="D31" s="193"/>
      <c r="E31" s="193"/>
      <c r="F31" s="193"/>
      <c r="G31" s="19" t="s">
        <v>134</v>
      </c>
      <c r="H31" s="23">
        <v>175450.95</v>
      </c>
      <c r="I31" s="34">
        <v>193</v>
      </c>
    </row>
    <row r="32" spans="1:11" ht="15.75" customHeight="1" x14ac:dyDescent="0.25">
      <c r="B32" s="15"/>
      <c r="C32" s="194" t="s">
        <v>260</v>
      </c>
      <c r="D32" s="195"/>
      <c r="E32" s="195"/>
      <c r="F32" s="195"/>
      <c r="G32" s="196"/>
      <c r="H32" s="35">
        <f>SUM(H25:H31)</f>
        <v>206910.47</v>
      </c>
    </row>
    <row r="35" spans="2:8" x14ac:dyDescent="0.25">
      <c r="B35" s="188" t="s">
        <v>249</v>
      </c>
      <c r="C35" s="189"/>
      <c r="D35" s="189"/>
      <c r="E35" s="189"/>
      <c r="F35" s="190"/>
      <c r="G35" s="8">
        <v>130083.09</v>
      </c>
      <c r="H35" s="72">
        <v>0</v>
      </c>
    </row>
    <row r="36" spans="2:8" x14ac:dyDescent="0.25">
      <c r="B36" s="188" t="s">
        <v>251</v>
      </c>
      <c r="C36" s="189"/>
      <c r="D36" s="189"/>
      <c r="E36" s="189"/>
      <c r="F36" s="190"/>
      <c r="G36" s="8">
        <v>123054.54</v>
      </c>
      <c r="H36" s="74" t="s">
        <v>250</v>
      </c>
    </row>
    <row r="37" spans="2:8" x14ac:dyDescent="0.25">
      <c r="B37" s="171" t="s">
        <v>253</v>
      </c>
      <c r="C37" s="187"/>
      <c r="D37" s="187"/>
      <c r="E37" s="187"/>
      <c r="F37" s="172"/>
      <c r="G37" s="8">
        <f>G35-G36</f>
        <v>7028.5500000000029</v>
      </c>
      <c r="H37" s="38"/>
    </row>
    <row r="38" spans="2:8" x14ac:dyDescent="0.25">
      <c r="B38" s="171" t="s">
        <v>255</v>
      </c>
      <c r="C38" s="187"/>
      <c r="D38" s="187"/>
      <c r="E38" s="187"/>
      <c r="F38" s="172"/>
      <c r="G38" s="13">
        <v>1578602.16</v>
      </c>
      <c r="H38" s="39" t="s">
        <v>136</v>
      </c>
    </row>
    <row r="39" spans="2:8" x14ac:dyDescent="0.25">
      <c r="B39" s="171" t="s">
        <v>256</v>
      </c>
      <c r="C39" s="187"/>
      <c r="D39" s="187"/>
      <c r="E39" s="187"/>
      <c r="F39" s="172"/>
      <c r="G39" s="13">
        <v>1585630.71</v>
      </c>
      <c r="H39" s="39" t="s">
        <v>136</v>
      </c>
    </row>
    <row r="40" spans="2:8" x14ac:dyDescent="0.25">
      <c r="B40" s="171" t="s">
        <v>254</v>
      </c>
      <c r="C40" s="187"/>
      <c r="D40" s="187"/>
      <c r="E40" s="187"/>
      <c r="F40" s="172"/>
      <c r="G40" s="13">
        <f>G39-G38</f>
        <v>7028.5500000000466</v>
      </c>
      <c r="H40" s="39" t="s">
        <v>136</v>
      </c>
    </row>
    <row r="41" spans="2:8" x14ac:dyDescent="0.25">
      <c r="B41" s="192" t="s">
        <v>252</v>
      </c>
      <c r="C41" s="192"/>
      <c r="D41" s="192"/>
      <c r="E41" s="192"/>
      <c r="F41" s="192"/>
      <c r="G41" s="192"/>
      <c r="H41" s="192"/>
    </row>
    <row r="43" spans="2:8" x14ac:dyDescent="0.25">
      <c r="D43" s="191" t="s">
        <v>257</v>
      </c>
      <c r="E43" s="191"/>
      <c r="F43" s="191"/>
      <c r="G43" s="191"/>
    </row>
    <row r="44" spans="2:8" x14ac:dyDescent="0.25">
      <c r="B44" s="188" t="s">
        <v>240</v>
      </c>
      <c r="C44" s="189"/>
      <c r="D44" s="189"/>
      <c r="E44" s="189"/>
      <c r="F44" s="190"/>
      <c r="G44" s="13">
        <v>1585630.71</v>
      </c>
      <c r="H44" s="39" t="s">
        <v>136</v>
      </c>
    </row>
    <row r="45" spans="2:8" x14ac:dyDescent="0.25">
      <c r="B45" s="188" t="s">
        <v>258</v>
      </c>
      <c r="C45" s="189"/>
      <c r="D45" s="189"/>
      <c r="E45" s="189"/>
      <c r="F45" s="190"/>
      <c r="G45" s="13">
        <v>1585630.71</v>
      </c>
      <c r="H45" s="41">
        <v>911</v>
      </c>
    </row>
  </sheetData>
  <mergeCells count="47">
    <mergeCell ref="B8:K8"/>
    <mergeCell ref="B38:F38"/>
    <mergeCell ref="B39:F39"/>
    <mergeCell ref="B40:F40"/>
    <mergeCell ref="A9:L9"/>
    <mergeCell ref="A10:L10"/>
    <mergeCell ref="A11:L11"/>
    <mergeCell ref="I27:I30"/>
    <mergeCell ref="C24:F24"/>
    <mergeCell ref="C25:F25"/>
    <mergeCell ref="C26:F26"/>
    <mergeCell ref="C28:F28"/>
    <mergeCell ref="C27:F27"/>
    <mergeCell ref="C29:F29"/>
    <mergeCell ref="C30:F30"/>
    <mergeCell ref="B20:E20"/>
    <mergeCell ref="B45:F45"/>
    <mergeCell ref="D43:G43"/>
    <mergeCell ref="B41:H41"/>
    <mergeCell ref="B44:F44"/>
    <mergeCell ref="C31:F31"/>
    <mergeCell ref="C32:G32"/>
    <mergeCell ref="B35:F35"/>
    <mergeCell ref="B36:F36"/>
    <mergeCell ref="B37:F37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B21:E21"/>
    <mergeCell ref="B22:E22"/>
    <mergeCell ref="B13:K13"/>
    <mergeCell ref="B14:C14"/>
    <mergeCell ref="B16:D16"/>
    <mergeCell ref="B17:D17"/>
    <mergeCell ref="G16:I16"/>
    <mergeCell ref="G17:I17"/>
    <mergeCell ref="G15:I15"/>
    <mergeCell ref="B15:D15"/>
  </mergeCells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K1" sqref="K1"/>
    </sheetView>
  </sheetViews>
  <sheetFormatPr defaultRowHeight="15" x14ac:dyDescent="0.25"/>
  <cols>
    <col min="3" max="3" width="30.5703125" customWidth="1"/>
    <col min="4" max="4" width="13.140625" customWidth="1"/>
    <col min="5" max="5" width="10.7109375" customWidth="1"/>
    <col min="6" max="6" width="12.28515625" customWidth="1"/>
    <col min="9" max="9" width="11" customWidth="1"/>
  </cols>
  <sheetData>
    <row r="1" spans="1:13" x14ac:dyDescent="0.25">
      <c r="A1" s="168" t="s">
        <v>0</v>
      </c>
      <c r="B1" s="168"/>
      <c r="C1" s="168"/>
      <c r="D1" s="168"/>
      <c r="E1" s="168" t="s">
        <v>4</v>
      </c>
      <c r="F1" s="168"/>
      <c r="G1" s="168"/>
      <c r="H1" s="168"/>
      <c r="I1" s="168"/>
    </row>
    <row r="2" spans="1:13" x14ac:dyDescent="0.25">
      <c r="A2" s="168" t="s">
        <v>1</v>
      </c>
      <c r="B2" s="168"/>
      <c r="C2" s="168"/>
      <c r="D2" s="168"/>
      <c r="E2" s="168" t="s">
        <v>11</v>
      </c>
      <c r="F2" s="168"/>
      <c r="G2" s="168"/>
      <c r="H2" s="168"/>
      <c r="I2" s="168"/>
    </row>
    <row r="3" spans="1:13" x14ac:dyDescent="0.25">
      <c r="A3" s="168" t="s">
        <v>5</v>
      </c>
      <c r="B3" s="168"/>
      <c r="C3" s="168"/>
      <c r="D3" s="168"/>
      <c r="E3" s="168" t="s">
        <v>6</v>
      </c>
      <c r="F3" s="168"/>
      <c r="G3" s="168"/>
      <c r="H3" s="168"/>
      <c r="I3" s="168"/>
    </row>
    <row r="4" spans="1:13" x14ac:dyDescent="0.25">
      <c r="A4" s="168" t="s">
        <v>10</v>
      </c>
      <c r="B4" s="168"/>
      <c r="C4" s="168"/>
      <c r="D4" s="168"/>
      <c r="E4" s="168" t="s">
        <v>7</v>
      </c>
      <c r="F4" s="168"/>
      <c r="G4" s="168"/>
      <c r="H4" s="168"/>
      <c r="I4" s="168"/>
    </row>
    <row r="5" spans="1:13" x14ac:dyDescent="0.25">
      <c r="A5" s="168" t="s">
        <v>2</v>
      </c>
      <c r="B5" s="168"/>
      <c r="C5" s="168"/>
      <c r="D5" s="168"/>
      <c r="E5" s="168" t="s">
        <v>175</v>
      </c>
      <c r="F5" s="168"/>
      <c r="G5" s="168"/>
      <c r="H5" s="168"/>
      <c r="I5" s="168"/>
    </row>
    <row r="6" spans="1:13" x14ac:dyDescent="0.25">
      <c r="A6" s="168" t="s">
        <v>3</v>
      </c>
      <c r="B6" s="168"/>
      <c r="C6" s="168"/>
      <c r="D6" s="168"/>
      <c r="E6" s="168" t="s">
        <v>9</v>
      </c>
      <c r="F6" s="168"/>
      <c r="G6" s="168"/>
      <c r="H6" s="168"/>
      <c r="I6" s="168"/>
    </row>
    <row r="7" spans="1:13" x14ac:dyDescent="0.25">
      <c r="A7" s="2"/>
    </row>
    <row r="8" spans="1:13" s="4" customFormat="1" ht="15.75" x14ac:dyDescent="0.25">
      <c r="A8" s="166" t="s">
        <v>177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</row>
    <row r="9" spans="1:13" x14ac:dyDescent="0.25">
      <c r="A9" s="167" t="s">
        <v>178</v>
      </c>
      <c r="B9" s="167"/>
      <c r="C9" s="167"/>
      <c r="D9" s="167"/>
      <c r="E9" s="167"/>
      <c r="F9" s="167"/>
      <c r="G9" s="167"/>
      <c r="H9" s="167"/>
      <c r="I9" s="167"/>
      <c r="J9" s="167"/>
      <c r="K9" s="85"/>
      <c r="L9" s="85"/>
      <c r="M9" s="85"/>
    </row>
    <row r="10" spans="1:13" x14ac:dyDescent="0.25">
      <c r="A10" s="167" t="s">
        <v>179</v>
      </c>
      <c r="B10" s="167"/>
      <c r="C10" s="167"/>
      <c r="D10" s="167"/>
      <c r="E10" s="167"/>
      <c r="F10" s="167"/>
      <c r="G10" s="167"/>
      <c r="H10" s="167"/>
      <c r="I10" s="167"/>
      <c r="J10" s="167"/>
      <c r="K10" s="85"/>
      <c r="L10" s="85"/>
      <c r="M10" s="85"/>
    </row>
    <row r="11" spans="1:13" x14ac:dyDescent="0.25">
      <c r="A11" s="167" t="s">
        <v>180</v>
      </c>
      <c r="B11" s="167"/>
      <c r="C11" s="167"/>
      <c r="D11" s="167"/>
      <c r="E11" s="167"/>
      <c r="F11" s="167"/>
      <c r="G11" s="167"/>
      <c r="H11" s="167"/>
      <c r="I11" s="167"/>
      <c r="J11" s="167"/>
      <c r="K11" s="85"/>
      <c r="L11" s="85"/>
      <c r="M11" s="85"/>
    </row>
    <row r="13" spans="1:13" ht="18.75" x14ac:dyDescent="0.3">
      <c r="B13" s="176" t="s">
        <v>261</v>
      </c>
      <c r="C13" s="176"/>
      <c r="D13" s="176"/>
      <c r="E13" s="176"/>
      <c r="F13" s="176"/>
      <c r="G13" s="176"/>
      <c r="H13" s="176"/>
      <c r="I13" s="70"/>
      <c r="J13" s="70"/>
    </row>
    <row r="15" spans="1:13" x14ac:dyDescent="0.25">
      <c r="B15" s="2"/>
      <c r="D15" s="72" t="s">
        <v>186</v>
      </c>
      <c r="E15" s="201" t="s">
        <v>50</v>
      </c>
      <c r="F15" s="201"/>
    </row>
    <row r="16" spans="1:13" x14ac:dyDescent="0.25">
      <c r="B16" s="188" t="s">
        <v>20</v>
      </c>
      <c r="C16" s="190"/>
      <c r="D16" s="42">
        <v>2486132.85</v>
      </c>
      <c r="E16" s="199" t="s">
        <v>51</v>
      </c>
      <c r="F16" s="199"/>
    </row>
    <row r="17" spans="2:6" x14ac:dyDescent="0.25">
      <c r="B17" s="188" t="s">
        <v>262</v>
      </c>
      <c r="C17" s="190"/>
      <c r="D17" s="42">
        <v>40899.35</v>
      </c>
      <c r="E17" s="199" t="s">
        <v>52</v>
      </c>
      <c r="F17" s="199"/>
    </row>
    <row r="18" spans="2:6" x14ac:dyDescent="0.25">
      <c r="B18" s="188" t="s">
        <v>44</v>
      </c>
      <c r="C18" s="190"/>
      <c r="D18" s="9">
        <f>D16+D17</f>
        <v>2527032.2000000002</v>
      </c>
      <c r="E18" s="199" t="s">
        <v>54</v>
      </c>
      <c r="F18" s="199"/>
    </row>
    <row r="19" spans="2:6" x14ac:dyDescent="0.25">
      <c r="B19" s="188" t="s">
        <v>45</v>
      </c>
      <c r="C19" s="190"/>
      <c r="D19" s="9">
        <f>D18-D20</f>
        <v>2414516.4400000004</v>
      </c>
      <c r="E19" s="199" t="s">
        <v>46</v>
      </c>
      <c r="F19" s="199"/>
    </row>
    <row r="20" spans="2:6" x14ac:dyDescent="0.25">
      <c r="B20" s="32" t="s">
        <v>47</v>
      </c>
      <c r="C20" s="87"/>
      <c r="D20" s="9">
        <v>112515.76</v>
      </c>
      <c r="E20" s="199" t="s">
        <v>48</v>
      </c>
      <c r="F20" s="199"/>
    </row>
    <row r="21" spans="2:6" s="45" customFormat="1" x14ac:dyDescent="0.25">
      <c r="B21" s="88"/>
      <c r="C21" s="88"/>
      <c r="D21" s="89"/>
      <c r="E21" s="90"/>
      <c r="F21" s="90"/>
    </row>
    <row r="22" spans="2:6" x14ac:dyDescent="0.25">
      <c r="B22" s="171" t="s">
        <v>265</v>
      </c>
      <c r="C22" s="172"/>
      <c r="D22" s="39" t="s">
        <v>57</v>
      </c>
      <c r="E22" s="174" t="s">
        <v>263</v>
      </c>
      <c r="F22" s="174"/>
    </row>
    <row r="23" spans="2:6" x14ac:dyDescent="0.25">
      <c r="B23" s="188" t="s">
        <v>49</v>
      </c>
      <c r="C23" s="190"/>
      <c r="D23" s="8">
        <v>106202.8</v>
      </c>
      <c r="E23" s="200" t="s">
        <v>266</v>
      </c>
      <c r="F23" s="200"/>
    </row>
    <row r="24" spans="2:6" x14ac:dyDescent="0.25">
      <c r="B24" s="188" t="s">
        <v>55</v>
      </c>
      <c r="C24" s="190"/>
      <c r="D24" s="8">
        <v>5247.72</v>
      </c>
      <c r="E24" s="200" t="s">
        <v>267</v>
      </c>
      <c r="F24" s="200"/>
    </row>
    <row r="25" spans="2:6" x14ac:dyDescent="0.25">
      <c r="B25" s="188" t="s">
        <v>56</v>
      </c>
      <c r="C25" s="190"/>
      <c r="D25" s="8">
        <v>228</v>
      </c>
      <c r="E25" s="200" t="s">
        <v>267</v>
      </c>
      <c r="F25" s="200"/>
    </row>
    <row r="26" spans="2:6" x14ac:dyDescent="0.25">
      <c r="B26" s="188" t="s">
        <v>264</v>
      </c>
      <c r="C26" s="190"/>
      <c r="D26" s="8">
        <v>379.55</v>
      </c>
      <c r="E26" s="200" t="s">
        <v>268</v>
      </c>
      <c r="F26" s="200"/>
    </row>
    <row r="27" spans="2:6" x14ac:dyDescent="0.25">
      <c r="B27" s="188" t="s">
        <v>264</v>
      </c>
      <c r="C27" s="190"/>
      <c r="D27" s="8">
        <v>457.69</v>
      </c>
      <c r="E27" s="200" t="s">
        <v>269</v>
      </c>
      <c r="F27" s="200"/>
    </row>
    <row r="28" spans="2:6" x14ac:dyDescent="0.25">
      <c r="B28" s="171" t="s">
        <v>53</v>
      </c>
      <c r="C28" s="172"/>
      <c r="D28" s="9">
        <f>SUM(D23:D27)</f>
        <v>112515.76000000001</v>
      </c>
    </row>
  </sheetData>
  <mergeCells count="40"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  <mergeCell ref="A8:K8"/>
    <mergeCell ref="E15:F15"/>
    <mergeCell ref="E20:F20"/>
    <mergeCell ref="E23:F23"/>
    <mergeCell ref="B13:H13"/>
    <mergeCell ref="B22:C22"/>
    <mergeCell ref="B16:C16"/>
    <mergeCell ref="B17:C17"/>
    <mergeCell ref="B18:C18"/>
    <mergeCell ref="B19:C19"/>
    <mergeCell ref="B23:C23"/>
    <mergeCell ref="A10:J10"/>
    <mergeCell ref="A9:J9"/>
    <mergeCell ref="A11:J11"/>
    <mergeCell ref="E16:F16"/>
    <mergeCell ref="E17:F17"/>
    <mergeCell ref="E18:F18"/>
    <mergeCell ref="E22:F22"/>
    <mergeCell ref="E19:F19"/>
    <mergeCell ref="B26:C26"/>
    <mergeCell ref="B28:C28"/>
    <mergeCell ref="E24:F24"/>
    <mergeCell ref="E25:F25"/>
    <mergeCell ref="E27:F27"/>
    <mergeCell ref="B24:C24"/>
    <mergeCell ref="B27:C27"/>
    <mergeCell ref="B25:C25"/>
    <mergeCell ref="E26:F2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4" workbookViewId="0">
      <selection activeCell="Q27" sqref="Q27"/>
    </sheetView>
  </sheetViews>
  <sheetFormatPr defaultRowHeight="15" x14ac:dyDescent="0.25"/>
  <cols>
    <col min="4" max="4" width="9.140625" customWidth="1"/>
    <col min="7" max="7" width="5.85546875" customWidth="1"/>
    <col min="8" max="8" width="10" customWidth="1"/>
    <col min="9" max="9" width="11" customWidth="1"/>
  </cols>
  <sheetData>
    <row r="1" spans="1:13" x14ac:dyDescent="0.25">
      <c r="A1" s="168" t="s">
        <v>0</v>
      </c>
      <c r="B1" s="168"/>
      <c r="C1" s="168"/>
      <c r="D1" s="168"/>
      <c r="E1" s="168" t="s">
        <v>4</v>
      </c>
      <c r="F1" s="168"/>
      <c r="G1" s="168"/>
      <c r="H1" s="168"/>
      <c r="I1" s="168"/>
    </row>
    <row r="2" spans="1:13" x14ac:dyDescent="0.25">
      <c r="A2" s="168" t="s">
        <v>1</v>
      </c>
      <c r="B2" s="168"/>
      <c r="C2" s="168"/>
      <c r="D2" s="168"/>
      <c r="E2" s="168" t="s">
        <v>11</v>
      </c>
      <c r="F2" s="168"/>
      <c r="G2" s="168"/>
      <c r="H2" s="168"/>
      <c r="I2" s="168"/>
    </row>
    <row r="3" spans="1:13" x14ac:dyDescent="0.25">
      <c r="A3" s="168" t="s">
        <v>5</v>
      </c>
      <c r="B3" s="168"/>
      <c r="C3" s="168"/>
      <c r="D3" s="168"/>
      <c r="E3" s="168" t="s">
        <v>6</v>
      </c>
      <c r="F3" s="168"/>
      <c r="G3" s="168"/>
      <c r="H3" s="168"/>
      <c r="I3" s="168"/>
    </row>
    <row r="4" spans="1:13" x14ac:dyDescent="0.25">
      <c r="A4" s="168" t="s">
        <v>10</v>
      </c>
      <c r="B4" s="168"/>
      <c r="C4" s="168"/>
      <c r="D4" s="168"/>
      <c r="E4" s="168" t="s">
        <v>7</v>
      </c>
      <c r="F4" s="168"/>
      <c r="G4" s="168"/>
      <c r="H4" s="168"/>
      <c r="I4" s="168"/>
    </row>
    <row r="5" spans="1:13" x14ac:dyDescent="0.25">
      <c r="A5" s="168" t="s">
        <v>2</v>
      </c>
      <c r="B5" s="168"/>
      <c r="C5" s="168"/>
      <c r="D5" s="168"/>
      <c r="E5" s="168" t="s">
        <v>175</v>
      </c>
      <c r="F5" s="168"/>
      <c r="G5" s="168"/>
      <c r="H5" s="168"/>
      <c r="I5" s="168"/>
    </row>
    <row r="6" spans="1:13" x14ac:dyDescent="0.25">
      <c r="A6" s="168" t="s">
        <v>3</v>
      </c>
      <c r="B6" s="168"/>
      <c r="C6" s="168"/>
      <c r="D6" s="168"/>
      <c r="E6" s="168" t="s">
        <v>9</v>
      </c>
      <c r="F6" s="168"/>
      <c r="G6" s="168"/>
      <c r="H6" s="168"/>
      <c r="I6" s="168"/>
    </row>
    <row r="7" spans="1:13" ht="12" customHeight="1" x14ac:dyDescent="0.25">
      <c r="A7" s="2"/>
    </row>
    <row r="8" spans="1:13" s="4" customFormat="1" ht="15.75" x14ac:dyDescent="0.25">
      <c r="A8" s="166" t="s">
        <v>177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</row>
    <row r="9" spans="1:13" x14ac:dyDescent="0.25">
      <c r="A9" s="167" t="s">
        <v>178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85"/>
    </row>
    <row r="10" spans="1:13" x14ac:dyDescent="0.25">
      <c r="A10" s="167" t="s">
        <v>179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85"/>
    </row>
    <row r="11" spans="1:13" x14ac:dyDescent="0.25">
      <c r="A11" s="167" t="s">
        <v>180</v>
      </c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85"/>
    </row>
    <row r="12" spans="1:13" ht="10.5" customHeight="1" x14ac:dyDescent="0.25"/>
    <row r="13" spans="1:13" ht="18.75" x14ac:dyDescent="0.3">
      <c r="A13" s="176" t="s">
        <v>270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</row>
    <row r="14" spans="1:13" ht="18.75" x14ac:dyDescent="0.3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</row>
    <row r="15" spans="1:13" x14ac:dyDescent="0.25">
      <c r="B15" s="174" t="s">
        <v>285</v>
      </c>
      <c r="C15" s="174"/>
      <c r="D15" s="174"/>
      <c r="E15" s="174"/>
      <c r="F15" s="174"/>
      <c r="G15" s="174"/>
      <c r="H15" s="72" t="s">
        <v>276</v>
      </c>
      <c r="I15" s="72" t="s">
        <v>277</v>
      </c>
      <c r="J15" s="92" t="s">
        <v>137</v>
      </c>
    </row>
    <row r="16" spans="1:13" x14ac:dyDescent="0.25">
      <c r="B16" s="202" t="s">
        <v>275</v>
      </c>
      <c r="C16" s="203"/>
      <c r="D16" s="203"/>
      <c r="E16" s="203"/>
      <c r="F16" s="203"/>
      <c r="G16" s="204"/>
      <c r="H16" s="7">
        <v>0.02</v>
      </c>
      <c r="I16" s="7"/>
      <c r="J16" s="94" t="s">
        <v>501</v>
      </c>
    </row>
    <row r="17" spans="2:10" x14ac:dyDescent="0.25">
      <c r="B17" s="202" t="s">
        <v>504</v>
      </c>
      <c r="C17" s="203"/>
      <c r="D17" s="203"/>
      <c r="E17" s="203"/>
      <c r="F17" s="203"/>
      <c r="G17" s="204"/>
      <c r="H17" s="7"/>
      <c r="I17" s="7">
        <v>0.01</v>
      </c>
      <c r="J17" s="94" t="s">
        <v>505</v>
      </c>
    </row>
    <row r="18" spans="2:10" x14ac:dyDescent="0.25">
      <c r="B18" s="202" t="s">
        <v>278</v>
      </c>
      <c r="C18" s="203"/>
      <c r="D18" s="203"/>
      <c r="E18" s="203"/>
      <c r="F18" s="203"/>
      <c r="G18" s="204"/>
      <c r="H18" s="7">
        <v>117.72</v>
      </c>
      <c r="I18" s="7"/>
      <c r="J18" s="94" t="s">
        <v>502</v>
      </c>
    </row>
    <row r="19" spans="2:10" ht="27.75" customHeight="1" x14ac:dyDescent="0.25">
      <c r="B19" s="205" t="s">
        <v>279</v>
      </c>
      <c r="C19" s="206"/>
      <c r="D19" s="206"/>
      <c r="E19" s="206"/>
      <c r="F19" s="206"/>
      <c r="G19" s="207"/>
      <c r="H19" s="7"/>
      <c r="I19" s="7">
        <v>0.01</v>
      </c>
      <c r="J19" s="94" t="s">
        <v>503</v>
      </c>
    </row>
    <row r="20" spans="2:10" x14ac:dyDescent="0.25">
      <c r="B20" s="202" t="s">
        <v>280</v>
      </c>
      <c r="C20" s="203"/>
      <c r="D20" s="203"/>
      <c r="E20" s="203"/>
      <c r="F20" s="203"/>
      <c r="G20" s="204"/>
      <c r="H20" s="7"/>
      <c r="I20" s="7">
        <v>0.01</v>
      </c>
      <c r="J20" s="94" t="s">
        <v>506</v>
      </c>
    </row>
    <row r="21" spans="2:10" x14ac:dyDescent="0.25">
      <c r="B21" s="202" t="s">
        <v>281</v>
      </c>
      <c r="C21" s="203"/>
      <c r="D21" s="203"/>
      <c r="E21" s="203"/>
      <c r="F21" s="203"/>
      <c r="G21" s="204"/>
      <c r="H21" s="7"/>
      <c r="I21" s="7">
        <v>0.01</v>
      </c>
      <c r="J21" s="94" t="s">
        <v>507</v>
      </c>
    </row>
    <row r="22" spans="2:10" x14ac:dyDescent="0.25">
      <c r="B22" s="174" t="s">
        <v>282</v>
      </c>
      <c r="C22" s="174"/>
      <c r="D22" s="174"/>
      <c r="E22" s="174"/>
      <c r="F22" s="174"/>
      <c r="G22" s="174"/>
      <c r="H22" s="12">
        <f>SUM(H16:H21)</f>
        <v>117.74</v>
      </c>
      <c r="I22" s="12">
        <f>SUM(I16:I21)</f>
        <v>0.04</v>
      </c>
    </row>
    <row r="24" spans="2:10" x14ac:dyDescent="0.25">
      <c r="B24" s="174" t="s">
        <v>283</v>
      </c>
      <c r="C24" s="174"/>
      <c r="D24" s="174"/>
      <c r="E24" s="174"/>
      <c r="F24" s="174"/>
      <c r="G24" s="174"/>
      <c r="H24" s="72" t="s">
        <v>57</v>
      </c>
      <c r="I24" s="92" t="s">
        <v>137</v>
      </c>
    </row>
    <row r="25" spans="2:10" x14ac:dyDescent="0.25">
      <c r="B25" s="202" t="s">
        <v>271</v>
      </c>
      <c r="C25" s="203"/>
      <c r="D25" s="203"/>
      <c r="E25" s="203"/>
      <c r="F25" s="203"/>
      <c r="G25" s="204"/>
      <c r="H25" s="8">
        <v>21902.81</v>
      </c>
      <c r="I25" s="94" t="s">
        <v>503</v>
      </c>
    </row>
    <row r="26" spans="2:10" x14ac:dyDescent="0.25">
      <c r="B26" s="202" t="s">
        <v>272</v>
      </c>
      <c r="C26" s="203"/>
      <c r="D26" s="203"/>
      <c r="E26" s="203"/>
      <c r="F26" s="203"/>
      <c r="G26" s="204"/>
      <c r="H26" s="8">
        <v>5186.25</v>
      </c>
      <c r="I26" s="94" t="s">
        <v>508</v>
      </c>
    </row>
    <row r="27" spans="2:10" x14ac:dyDescent="0.25">
      <c r="B27" s="202" t="s">
        <v>273</v>
      </c>
      <c r="C27" s="203"/>
      <c r="D27" s="203"/>
      <c r="E27" s="203"/>
      <c r="F27" s="203"/>
      <c r="G27" s="204"/>
      <c r="H27" s="8">
        <v>3170</v>
      </c>
      <c r="I27" s="94" t="s">
        <v>507</v>
      </c>
    </row>
    <row r="28" spans="2:10" x14ac:dyDescent="0.25">
      <c r="B28" s="202" t="s">
        <v>274</v>
      </c>
      <c r="C28" s="203"/>
      <c r="D28" s="203"/>
      <c r="E28" s="203"/>
      <c r="F28" s="203"/>
      <c r="G28" s="204"/>
      <c r="H28" s="8">
        <v>30564.63</v>
      </c>
      <c r="I28" s="94" t="s">
        <v>509</v>
      </c>
    </row>
    <row r="29" spans="2:10" x14ac:dyDescent="0.25">
      <c r="B29" s="174" t="s">
        <v>282</v>
      </c>
      <c r="C29" s="174"/>
      <c r="D29" s="174"/>
      <c r="E29" s="174"/>
      <c r="F29" s="174"/>
      <c r="G29" s="174"/>
      <c r="H29" s="13">
        <f>SUM(H25:H28)</f>
        <v>60823.69</v>
      </c>
    </row>
    <row r="31" spans="2:10" x14ac:dyDescent="0.25">
      <c r="B31" s="174" t="s">
        <v>284</v>
      </c>
      <c r="C31" s="174"/>
      <c r="D31" s="174"/>
      <c r="E31" s="174"/>
      <c r="F31" s="174"/>
      <c r="G31" s="174"/>
      <c r="H31" s="10" t="s">
        <v>57</v>
      </c>
      <c r="I31" s="92" t="s">
        <v>137</v>
      </c>
    </row>
    <row r="32" spans="2:10" x14ac:dyDescent="0.25">
      <c r="B32" s="202" t="s">
        <v>58</v>
      </c>
      <c r="C32" s="203"/>
      <c r="D32" s="203"/>
      <c r="E32" s="203"/>
      <c r="F32" s="203"/>
      <c r="G32" s="204"/>
      <c r="H32" s="8">
        <v>21815.31</v>
      </c>
      <c r="I32" s="94" t="s">
        <v>510</v>
      </c>
    </row>
    <row r="33" spans="2:9" x14ac:dyDescent="0.25">
      <c r="B33" s="202" t="s">
        <v>59</v>
      </c>
      <c r="C33" s="203"/>
      <c r="D33" s="203"/>
      <c r="E33" s="203"/>
      <c r="F33" s="203"/>
      <c r="G33" s="204"/>
      <c r="H33" s="8">
        <v>271.33999999999997</v>
      </c>
      <c r="I33" s="94" t="s">
        <v>510</v>
      </c>
    </row>
    <row r="34" spans="2:9" x14ac:dyDescent="0.25">
      <c r="B34" s="174" t="s">
        <v>282</v>
      </c>
      <c r="C34" s="174"/>
      <c r="D34" s="174"/>
      <c r="E34" s="174"/>
      <c r="F34" s="174"/>
      <c r="G34" s="174"/>
      <c r="H34" s="13">
        <f>SUM(H32:H33)</f>
        <v>22086.65</v>
      </c>
    </row>
  </sheetData>
  <mergeCells count="35">
    <mergeCell ref="B21:G21"/>
    <mergeCell ref="B22:G22"/>
    <mergeCell ref="B16:G16"/>
    <mergeCell ref="B18:G18"/>
    <mergeCell ref="B17:G17"/>
    <mergeCell ref="B19:G19"/>
    <mergeCell ref="B20:G20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B15:G15"/>
    <mergeCell ref="A13:K13"/>
    <mergeCell ref="A8:L8"/>
    <mergeCell ref="A10:L10"/>
    <mergeCell ref="A11:L11"/>
    <mergeCell ref="A9:L9"/>
    <mergeCell ref="B31:G31"/>
    <mergeCell ref="B32:G32"/>
    <mergeCell ref="B33:G33"/>
    <mergeCell ref="B34:G34"/>
    <mergeCell ref="B24:G24"/>
    <mergeCell ref="B25:G25"/>
    <mergeCell ref="B28:G28"/>
    <mergeCell ref="B29:G29"/>
    <mergeCell ref="B26:G26"/>
    <mergeCell ref="B27:G27"/>
  </mergeCells>
  <pageMargins left="0.70866141732283472" right="0.70866141732283472" top="0.55118110236220474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5"/>
  <sheetViews>
    <sheetView topLeftCell="A76" workbookViewId="0">
      <selection activeCell="K1" sqref="K1"/>
    </sheetView>
  </sheetViews>
  <sheetFormatPr defaultRowHeight="15" x14ac:dyDescent="0.25"/>
  <cols>
    <col min="1" max="1" width="6.140625" style="28" customWidth="1"/>
    <col min="2" max="2" width="44.42578125" style="28" customWidth="1"/>
    <col min="3" max="3" width="11.42578125" style="28" customWidth="1"/>
    <col min="4" max="4" width="13.5703125" style="28" customWidth="1"/>
    <col min="5" max="5" width="12" style="29" customWidth="1"/>
    <col min="6" max="6" width="11.7109375" style="28" customWidth="1"/>
    <col min="7" max="7" width="9.5703125" style="28" bestFit="1" customWidth="1"/>
    <col min="8" max="8" width="9.140625" style="28"/>
    <col min="9" max="9" width="9.5703125" style="28" customWidth="1"/>
    <col min="10" max="10" width="9.140625" style="28" customWidth="1"/>
    <col min="11" max="16384" width="9.140625" style="28"/>
  </cols>
  <sheetData>
    <row r="1" spans="1:13" s="24" customFormat="1" x14ac:dyDescent="0.25">
      <c r="A1" s="219" t="s">
        <v>0</v>
      </c>
      <c r="B1" s="219"/>
      <c r="C1" s="219"/>
      <c r="D1" s="219"/>
      <c r="E1" s="219" t="s">
        <v>4</v>
      </c>
      <c r="F1" s="219"/>
      <c r="G1" s="219"/>
      <c r="H1" s="219"/>
      <c r="I1" s="219"/>
    </row>
    <row r="2" spans="1:13" s="24" customFormat="1" x14ac:dyDescent="0.25">
      <c r="A2" s="219" t="s">
        <v>1</v>
      </c>
      <c r="B2" s="219"/>
      <c r="C2" s="219"/>
      <c r="D2" s="219"/>
      <c r="E2" s="219" t="s">
        <v>11</v>
      </c>
      <c r="F2" s="219"/>
      <c r="G2" s="219"/>
      <c r="H2" s="219"/>
      <c r="I2" s="219"/>
    </row>
    <row r="3" spans="1:13" s="24" customFormat="1" x14ac:dyDescent="0.25">
      <c r="A3" s="219" t="s">
        <v>5</v>
      </c>
      <c r="B3" s="219"/>
      <c r="C3" s="219"/>
      <c r="D3" s="219"/>
      <c r="E3" s="219" t="s">
        <v>6</v>
      </c>
      <c r="F3" s="219"/>
      <c r="G3" s="219"/>
      <c r="H3" s="219"/>
      <c r="I3" s="219"/>
    </row>
    <row r="4" spans="1:13" s="24" customFormat="1" x14ac:dyDescent="0.25">
      <c r="A4" s="219" t="s">
        <v>10</v>
      </c>
      <c r="B4" s="219"/>
      <c r="C4" s="219"/>
      <c r="D4" s="219"/>
      <c r="E4" s="219" t="s">
        <v>7</v>
      </c>
      <c r="F4" s="219"/>
      <c r="G4" s="219"/>
      <c r="H4" s="219"/>
      <c r="I4" s="219"/>
    </row>
    <row r="5" spans="1:13" s="24" customFormat="1" x14ac:dyDescent="0.25">
      <c r="A5" s="219" t="s">
        <v>2</v>
      </c>
      <c r="B5" s="219"/>
      <c r="C5" s="219"/>
      <c r="D5" s="219"/>
      <c r="E5" s="219" t="s">
        <v>8</v>
      </c>
      <c r="F5" s="219"/>
      <c r="G5" s="219"/>
      <c r="H5" s="219"/>
      <c r="I5" s="219"/>
    </row>
    <row r="6" spans="1:13" s="24" customFormat="1" x14ac:dyDescent="0.25">
      <c r="A6" s="219" t="s">
        <v>3</v>
      </c>
      <c r="B6" s="219"/>
      <c r="C6" s="219"/>
      <c r="D6" s="219"/>
      <c r="E6" s="219" t="s">
        <v>9</v>
      </c>
      <c r="F6" s="219"/>
      <c r="G6" s="219"/>
      <c r="H6" s="219"/>
      <c r="I6" s="219"/>
    </row>
    <row r="7" spans="1:13" s="24" customFormat="1" x14ac:dyDescent="0.25">
      <c r="A7" s="25"/>
    </row>
    <row r="8" spans="1:13" s="27" customFormat="1" ht="15.75" x14ac:dyDescent="0.25">
      <c r="A8" s="220" t="s">
        <v>177</v>
      </c>
      <c r="B8" s="220"/>
      <c r="C8" s="220"/>
      <c r="D8" s="220"/>
      <c r="E8" s="220"/>
      <c r="F8" s="220"/>
      <c r="G8" s="220"/>
      <c r="H8" s="220"/>
      <c r="I8" s="220"/>
      <c r="J8" s="26"/>
      <c r="K8" s="26"/>
    </row>
    <row r="9" spans="1:13" customFormat="1" x14ac:dyDescent="0.25">
      <c r="A9" s="167" t="s">
        <v>178</v>
      </c>
      <c r="B9" s="167"/>
      <c r="C9" s="167"/>
      <c r="D9" s="167"/>
      <c r="E9" s="167"/>
      <c r="F9" s="167"/>
      <c r="G9" s="167"/>
      <c r="H9" s="167"/>
      <c r="I9" s="85"/>
      <c r="J9" s="85"/>
      <c r="K9" s="85"/>
      <c r="L9" s="85"/>
      <c r="M9" s="85"/>
    </row>
    <row r="10" spans="1:13" customFormat="1" x14ac:dyDescent="0.25">
      <c r="A10" s="167" t="s">
        <v>179</v>
      </c>
      <c r="B10" s="167"/>
      <c r="C10" s="167"/>
      <c r="D10" s="167"/>
      <c r="E10" s="167"/>
      <c r="F10" s="167"/>
      <c r="G10" s="167"/>
      <c r="H10" s="167"/>
      <c r="I10" s="167"/>
      <c r="J10" s="85"/>
      <c r="K10" s="85"/>
      <c r="L10" s="85"/>
      <c r="M10" s="85"/>
    </row>
    <row r="11" spans="1:13" customFormat="1" x14ac:dyDescent="0.25">
      <c r="A11" s="167" t="s">
        <v>180</v>
      </c>
      <c r="B11" s="167"/>
      <c r="C11" s="167"/>
      <c r="D11" s="167"/>
      <c r="E11" s="167"/>
      <c r="F11" s="167"/>
      <c r="G11" s="167"/>
      <c r="H11" s="167"/>
      <c r="I11" s="167"/>
      <c r="J11" s="85"/>
      <c r="K11" s="85"/>
      <c r="L11" s="85"/>
      <c r="M11" s="85"/>
    </row>
    <row r="12" spans="1:13" s="24" customFormat="1" x14ac:dyDescent="0.25">
      <c r="M12" s="28"/>
    </row>
    <row r="13" spans="1:13" s="24" customFormat="1" ht="18.75" x14ac:dyDescent="0.3">
      <c r="A13" s="221" t="s">
        <v>286</v>
      </c>
      <c r="B13" s="221"/>
      <c r="C13" s="221"/>
      <c r="D13" s="221"/>
      <c r="E13" s="221"/>
      <c r="F13" s="71"/>
      <c r="G13" s="71"/>
      <c r="H13" s="71"/>
      <c r="I13" s="71"/>
      <c r="M13" s="28"/>
    </row>
    <row r="14" spans="1:13" x14ac:dyDescent="0.25">
      <c r="A14" s="25"/>
      <c r="B14" s="148" t="s">
        <v>500</v>
      </c>
      <c r="F14" s="29"/>
    </row>
    <row r="15" spans="1:13" s="76" customFormat="1" x14ac:dyDescent="0.25">
      <c r="A15" s="95" t="s">
        <v>60</v>
      </c>
      <c r="B15" s="95" t="s">
        <v>61</v>
      </c>
      <c r="C15" s="96" t="s">
        <v>62</v>
      </c>
      <c r="D15" s="95" t="s">
        <v>63</v>
      </c>
      <c r="E15" s="97" t="s">
        <v>64</v>
      </c>
      <c r="F15" s="97" t="s">
        <v>65</v>
      </c>
    </row>
    <row r="16" spans="1:13" s="76" customFormat="1" x14ac:dyDescent="0.25">
      <c r="A16" s="98" t="s">
        <v>66</v>
      </c>
      <c r="B16" s="98" t="s">
        <v>67</v>
      </c>
      <c r="C16" s="14" t="s">
        <v>66</v>
      </c>
      <c r="D16" s="14" t="s">
        <v>68</v>
      </c>
      <c r="E16" s="99" t="s">
        <v>69</v>
      </c>
      <c r="F16" s="100" t="s">
        <v>70</v>
      </c>
    </row>
    <row r="17" spans="1:12" s="107" customFormat="1" ht="24" customHeight="1" x14ac:dyDescent="0.25">
      <c r="A17" s="101">
        <v>1</v>
      </c>
      <c r="B17" s="102" t="s">
        <v>71</v>
      </c>
      <c r="C17" s="103" t="s">
        <v>72</v>
      </c>
      <c r="D17" s="104" t="s">
        <v>73</v>
      </c>
      <c r="E17" s="105">
        <v>1794.2</v>
      </c>
      <c r="F17" s="106" t="s">
        <v>287</v>
      </c>
      <c r="H17" s="76"/>
      <c r="I17" s="76"/>
      <c r="J17" s="76"/>
      <c r="K17" s="76"/>
      <c r="L17" s="76"/>
    </row>
    <row r="18" spans="1:12" s="107" customFormat="1" ht="24" customHeight="1" x14ac:dyDescent="0.25">
      <c r="A18" s="101">
        <v>2</v>
      </c>
      <c r="B18" s="102" t="s">
        <v>288</v>
      </c>
      <c r="C18" s="103" t="s">
        <v>72</v>
      </c>
      <c r="D18" s="104" t="s">
        <v>73</v>
      </c>
      <c r="E18" s="105">
        <v>695.7</v>
      </c>
      <c r="F18" s="106" t="s">
        <v>287</v>
      </c>
      <c r="H18" s="76"/>
      <c r="I18" s="76"/>
      <c r="J18" s="76"/>
      <c r="K18" s="76"/>
      <c r="L18" s="76"/>
    </row>
    <row r="19" spans="1:12" s="76" customFormat="1" ht="15.75" x14ac:dyDescent="0.25">
      <c r="A19" s="15"/>
      <c r="B19" s="15"/>
      <c r="C19" s="90"/>
      <c r="D19" s="90"/>
      <c r="E19" s="108">
        <f>SUM(E17:E18)</f>
        <v>2489.9</v>
      </c>
      <c r="F19" s="147" t="s">
        <v>444</v>
      </c>
    </row>
    <row r="20" spans="1:12" s="76" customFormat="1" ht="15.75" x14ac:dyDescent="0.25">
      <c r="B20" s="78"/>
      <c r="C20" s="110"/>
      <c r="E20" s="111"/>
    </row>
    <row r="21" spans="1:12" s="76" customFormat="1" ht="15.75" x14ac:dyDescent="0.25">
      <c r="B21" s="78"/>
      <c r="C21" s="110" t="s">
        <v>75</v>
      </c>
      <c r="E21" s="111"/>
    </row>
    <row r="22" spans="1:12" s="76" customFormat="1" x14ac:dyDescent="0.25">
      <c r="A22" s="95" t="s">
        <v>60</v>
      </c>
      <c r="B22" s="95" t="s">
        <v>61</v>
      </c>
      <c r="C22" s="96" t="s">
        <v>62</v>
      </c>
      <c r="D22" s="95" t="s">
        <v>63</v>
      </c>
      <c r="E22" s="97" t="s">
        <v>64</v>
      </c>
      <c r="F22" s="97" t="s">
        <v>65</v>
      </c>
    </row>
    <row r="23" spans="1:12" s="76" customFormat="1" x14ac:dyDescent="0.25">
      <c r="A23" s="98" t="s">
        <v>66</v>
      </c>
      <c r="B23" s="98" t="s">
        <v>67</v>
      </c>
      <c r="C23" s="14" t="s">
        <v>66</v>
      </c>
      <c r="D23" s="14" t="s">
        <v>68</v>
      </c>
      <c r="E23" s="99" t="s">
        <v>69</v>
      </c>
      <c r="F23" s="100" t="s">
        <v>70</v>
      </c>
    </row>
    <row r="24" spans="1:12" s="76" customFormat="1" x14ac:dyDescent="0.25">
      <c r="A24" s="77">
        <v>1</v>
      </c>
      <c r="B24" s="112" t="s">
        <v>84</v>
      </c>
      <c r="C24" s="113" t="s">
        <v>289</v>
      </c>
      <c r="D24" s="113" t="s">
        <v>77</v>
      </c>
      <c r="E24" s="16">
        <v>130.01</v>
      </c>
      <c r="F24" s="113" t="s">
        <v>290</v>
      </c>
    </row>
    <row r="25" spans="1:12" s="76" customFormat="1" x14ac:dyDescent="0.25">
      <c r="A25" s="98">
        <v>2</v>
      </c>
      <c r="B25" s="100" t="s">
        <v>291</v>
      </c>
      <c r="C25" s="114" t="s">
        <v>292</v>
      </c>
      <c r="D25" s="114" t="s">
        <v>76</v>
      </c>
      <c r="E25" s="115">
        <v>63.84</v>
      </c>
      <c r="F25" s="100" t="s">
        <v>293</v>
      </c>
    </row>
    <row r="26" spans="1:12" s="76" customFormat="1" x14ac:dyDescent="0.25">
      <c r="A26" s="77">
        <v>3</v>
      </c>
      <c r="B26" s="116" t="s">
        <v>78</v>
      </c>
      <c r="C26" s="114" t="s">
        <v>294</v>
      </c>
      <c r="D26" s="114" t="s">
        <v>74</v>
      </c>
      <c r="E26" s="115">
        <v>162.5</v>
      </c>
      <c r="F26" s="100" t="s">
        <v>295</v>
      </c>
    </row>
    <row r="27" spans="1:12" s="76" customFormat="1" x14ac:dyDescent="0.25">
      <c r="A27" s="98">
        <v>4</v>
      </c>
      <c r="B27" s="116" t="s">
        <v>296</v>
      </c>
      <c r="C27" s="114" t="s">
        <v>297</v>
      </c>
      <c r="D27" s="114" t="s">
        <v>77</v>
      </c>
      <c r="E27" s="115">
        <v>24.6</v>
      </c>
      <c r="F27" s="100" t="s">
        <v>295</v>
      </c>
    </row>
    <row r="28" spans="1:12" s="76" customFormat="1" x14ac:dyDescent="0.25">
      <c r="A28" s="77">
        <v>5</v>
      </c>
      <c r="B28" s="116" t="s">
        <v>298</v>
      </c>
      <c r="C28" s="114" t="s">
        <v>299</v>
      </c>
      <c r="D28" s="114" t="s">
        <v>77</v>
      </c>
      <c r="E28" s="115">
        <v>214.43</v>
      </c>
      <c r="F28" s="100" t="s">
        <v>300</v>
      </c>
    </row>
    <row r="29" spans="1:12" s="76" customFormat="1" x14ac:dyDescent="0.25">
      <c r="A29" s="98">
        <v>6</v>
      </c>
      <c r="B29" s="116" t="s">
        <v>79</v>
      </c>
      <c r="C29" s="114" t="s">
        <v>301</v>
      </c>
      <c r="D29" s="114" t="s">
        <v>76</v>
      </c>
      <c r="E29" s="115">
        <v>533.75</v>
      </c>
      <c r="F29" s="100" t="s">
        <v>295</v>
      </c>
    </row>
    <row r="30" spans="1:12" s="76" customFormat="1" x14ac:dyDescent="0.25">
      <c r="A30" s="77">
        <v>7</v>
      </c>
      <c r="B30" s="116" t="s">
        <v>80</v>
      </c>
      <c r="C30" s="114" t="s">
        <v>302</v>
      </c>
      <c r="D30" s="114" t="s">
        <v>81</v>
      </c>
      <c r="E30" s="115">
        <v>99.54</v>
      </c>
      <c r="F30" s="100" t="s">
        <v>303</v>
      </c>
    </row>
    <row r="31" spans="1:12" s="76" customFormat="1" x14ac:dyDescent="0.25">
      <c r="A31" s="98">
        <v>8</v>
      </c>
      <c r="B31" s="116" t="s">
        <v>304</v>
      </c>
      <c r="C31" s="114" t="s">
        <v>305</v>
      </c>
      <c r="D31" s="114" t="s">
        <v>306</v>
      </c>
      <c r="E31" s="115">
        <v>97</v>
      </c>
      <c r="F31" s="100" t="s">
        <v>307</v>
      </c>
    </row>
    <row r="32" spans="1:12" s="76" customFormat="1" x14ac:dyDescent="0.25">
      <c r="A32" s="77">
        <v>9</v>
      </c>
      <c r="B32" s="116" t="s">
        <v>308</v>
      </c>
      <c r="C32" s="114" t="s">
        <v>309</v>
      </c>
      <c r="D32" s="114" t="s">
        <v>77</v>
      </c>
      <c r="E32" s="115">
        <v>104.01</v>
      </c>
      <c r="F32" s="100" t="s">
        <v>310</v>
      </c>
    </row>
    <row r="33" spans="1:6" s="76" customFormat="1" x14ac:dyDescent="0.25">
      <c r="A33" s="98">
        <v>10</v>
      </c>
      <c r="B33" s="116" t="s">
        <v>79</v>
      </c>
      <c r="C33" s="114" t="s">
        <v>311</v>
      </c>
      <c r="D33" s="114" t="s">
        <v>76</v>
      </c>
      <c r="E33" s="115">
        <v>458.8</v>
      </c>
      <c r="F33" s="100" t="s">
        <v>312</v>
      </c>
    </row>
    <row r="34" spans="1:6" s="76" customFormat="1" x14ac:dyDescent="0.25">
      <c r="A34" s="77">
        <v>11</v>
      </c>
      <c r="B34" s="116" t="s">
        <v>313</v>
      </c>
      <c r="C34" s="114" t="s">
        <v>314</v>
      </c>
      <c r="D34" s="114" t="s">
        <v>306</v>
      </c>
      <c r="E34" s="115">
        <v>203.7</v>
      </c>
      <c r="F34" s="100" t="s">
        <v>315</v>
      </c>
    </row>
    <row r="35" spans="1:6" s="76" customFormat="1" x14ac:dyDescent="0.25">
      <c r="A35" s="98">
        <v>12</v>
      </c>
      <c r="B35" s="116" t="s">
        <v>83</v>
      </c>
      <c r="C35" s="114" t="s">
        <v>316</v>
      </c>
      <c r="D35" s="114" t="s">
        <v>76</v>
      </c>
      <c r="E35" s="115">
        <v>1007.32</v>
      </c>
      <c r="F35" s="100" t="s">
        <v>317</v>
      </c>
    </row>
    <row r="36" spans="1:6" s="76" customFormat="1" x14ac:dyDescent="0.25">
      <c r="A36" s="77">
        <v>13</v>
      </c>
      <c r="B36" s="116" t="s">
        <v>83</v>
      </c>
      <c r="C36" s="114" t="s">
        <v>318</v>
      </c>
      <c r="D36" s="114" t="s">
        <v>76</v>
      </c>
      <c r="E36" s="115">
        <v>4964.17</v>
      </c>
      <c r="F36" s="100" t="s">
        <v>317</v>
      </c>
    </row>
    <row r="37" spans="1:6" s="76" customFormat="1" x14ac:dyDescent="0.25">
      <c r="A37" s="98">
        <v>14</v>
      </c>
      <c r="B37" s="116" t="s">
        <v>319</v>
      </c>
      <c r="C37" s="113" t="s">
        <v>320</v>
      </c>
      <c r="D37" s="114" t="s">
        <v>306</v>
      </c>
      <c r="E37" s="115">
        <v>80</v>
      </c>
      <c r="F37" s="100" t="s">
        <v>321</v>
      </c>
    </row>
    <row r="38" spans="1:6" s="76" customFormat="1" ht="15.75" x14ac:dyDescent="0.25">
      <c r="A38" s="15"/>
      <c r="B38" s="15"/>
      <c r="C38" s="90"/>
      <c r="D38" s="147" t="s">
        <v>450</v>
      </c>
      <c r="E38" s="108">
        <f>SUM(E24:E37)</f>
        <v>8143.67</v>
      </c>
      <c r="F38" s="147" t="s">
        <v>446</v>
      </c>
    </row>
    <row r="39" spans="1:6" s="76" customFormat="1" ht="14.25" customHeight="1" x14ac:dyDescent="0.25">
      <c r="A39" s="15"/>
      <c r="B39" s="15"/>
      <c r="C39" s="90"/>
      <c r="D39" s="90"/>
      <c r="E39" s="117"/>
      <c r="F39" s="109"/>
    </row>
    <row r="40" spans="1:6" s="76" customFormat="1" ht="15.75" x14ac:dyDescent="0.25">
      <c r="B40" s="78"/>
      <c r="C40" s="110" t="s">
        <v>443</v>
      </c>
      <c r="E40" s="111"/>
    </row>
    <row r="41" spans="1:6" s="76" customFormat="1" x14ac:dyDescent="0.25">
      <c r="A41" s="95" t="s">
        <v>60</v>
      </c>
      <c r="B41" s="95" t="s">
        <v>61</v>
      </c>
      <c r="C41" s="96" t="s">
        <v>62</v>
      </c>
      <c r="D41" s="95" t="s">
        <v>63</v>
      </c>
      <c r="E41" s="97" t="s">
        <v>64</v>
      </c>
      <c r="F41" s="97" t="s">
        <v>65</v>
      </c>
    </row>
    <row r="42" spans="1:6" s="76" customFormat="1" x14ac:dyDescent="0.25">
      <c r="A42" s="98" t="s">
        <v>66</v>
      </c>
      <c r="B42" s="98" t="s">
        <v>67</v>
      </c>
      <c r="C42" s="14" t="s">
        <v>66</v>
      </c>
      <c r="D42" s="14" t="s">
        <v>68</v>
      </c>
      <c r="E42" s="99" t="s">
        <v>69</v>
      </c>
      <c r="F42" s="100" t="s">
        <v>70</v>
      </c>
    </row>
    <row r="43" spans="1:6" s="76" customFormat="1" x14ac:dyDescent="0.25">
      <c r="A43" s="77">
        <v>1</v>
      </c>
      <c r="B43" s="116" t="s">
        <v>322</v>
      </c>
      <c r="C43" s="118" t="s">
        <v>323</v>
      </c>
      <c r="D43" s="113" t="s">
        <v>85</v>
      </c>
      <c r="E43" s="119">
        <v>5860.12</v>
      </c>
      <c r="F43" s="116" t="s">
        <v>324</v>
      </c>
    </row>
    <row r="44" spans="1:6" s="76" customFormat="1" x14ac:dyDescent="0.25">
      <c r="A44" s="77">
        <v>2</v>
      </c>
      <c r="B44" s="116" t="s">
        <v>322</v>
      </c>
      <c r="C44" s="118" t="s">
        <v>325</v>
      </c>
      <c r="D44" s="113" t="s">
        <v>85</v>
      </c>
      <c r="E44" s="119">
        <v>1798.89</v>
      </c>
      <c r="F44" s="116" t="s">
        <v>324</v>
      </c>
    </row>
    <row r="45" spans="1:6" s="76" customFormat="1" x14ac:dyDescent="0.25">
      <c r="A45" s="77">
        <v>3</v>
      </c>
      <c r="B45" s="116" t="s">
        <v>322</v>
      </c>
      <c r="C45" s="118" t="s">
        <v>326</v>
      </c>
      <c r="D45" s="113" t="s">
        <v>85</v>
      </c>
      <c r="E45" s="119">
        <v>651.22</v>
      </c>
      <c r="F45" s="116" t="s">
        <v>327</v>
      </c>
    </row>
    <row r="46" spans="1:6" s="76" customFormat="1" x14ac:dyDescent="0.25">
      <c r="A46" s="77">
        <v>4</v>
      </c>
      <c r="B46" s="116" t="s">
        <v>322</v>
      </c>
      <c r="C46" s="118" t="s">
        <v>328</v>
      </c>
      <c r="D46" s="113" t="s">
        <v>85</v>
      </c>
      <c r="E46" s="119">
        <v>1678.1</v>
      </c>
      <c r="F46" s="116" t="s">
        <v>327</v>
      </c>
    </row>
    <row r="47" spans="1:6" s="76" customFormat="1" x14ac:dyDescent="0.25">
      <c r="A47" s="77">
        <v>5</v>
      </c>
      <c r="B47" s="116" t="s">
        <v>322</v>
      </c>
      <c r="C47" s="118" t="s">
        <v>329</v>
      </c>
      <c r="D47" s="113" t="s">
        <v>85</v>
      </c>
      <c r="E47" s="119">
        <v>2427.0500000000002</v>
      </c>
      <c r="F47" s="116" t="s">
        <v>327</v>
      </c>
    </row>
    <row r="48" spans="1:6" s="76" customFormat="1" x14ac:dyDescent="0.25">
      <c r="A48" s="77">
        <v>6</v>
      </c>
      <c r="B48" s="116" t="s">
        <v>322</v>
      </c>
      <c r="C48" s="118" t="s">
        <v>330</v>
      </c>
      <c r="D48" s="113" t="s">
        <v>85</v>
      </c>
      <c r="E48" s="119">
        <v>1532.44</v>
      </c>
      <c r="F48" s="116" t="s">
        <v>327</v>
      </c>
    </row>
    <row r="49" spans="1:6" s="76" customFormat="1" x14ac:dyDescent="0.25">
      <c r="A49" s="77">
        <v>7</v>
      </c>
      <c r="B49" s="116" t="s">
        <v>322</v>
      </c>
      <c r="C49" s="118" t="s">
        <v>331</v>
      </c>
      <c r="D49" s="113" t="s">
        <v>85</v>
      </c>
      <c r="E49" s="119">
        <v>2701.5</v>
      </c>
      <c r="F49" s="116" t="s">
        <v>327</v>
      </c>
    </row>
    <row r="50" spans="1:6" s="76" customFormat="1" x14ac:dyDescent="0.25">
      <c r="A50" s="77">
        <v>8</v>
      </c>
      <c r="B50" s="116" t="s">
        <v>322</v>
      </c>
      <c r="C50" s="118" t="s">
        <v>332</v>
      </c>
      <c r="D50" s="113" t="s">
        <v>85</v>
      </c>
      <c r="E50" s="119">
        <v>1750.08</v>
      </c>
      <c r="F50" s="116" t="s">
        <v>327</v>
      </c>
    </row>
    <row r="51" spans="1:6" s="76" customFormat="1" x14ac:dyDescent="0.25">
      <c r="A51" s="77">
        <v>9</v>
      </c>
      <c r="B51" s="116" t="s">
        <v>322</v>
      </c>
      <c r="C51" s="118" t="s">
        <v>333</v>
      </c>
      <c r="D51" s="113" t="s">
        <v>85</v>
      </c>
      <c r="E51" s="119">
        <v>2674.38</v>
      </c>
      <c r="F51" s="116" t="s">
        <v>327</v>
      </c>
    </row>
    <row r="52" spans="1:6" s="76" customFormat="1" x14ac:dyDescent="0.25">
      <c r="A52" s="77">
        <v>10</v>
      </c>
      <c r="B52" s="116" t="s">
        <v>322</v>
      </c>
      <c r="C52" s="118" t="s">
        <v>334</v>
      </c>
      <c r="D52" s="113" t="s">
        <v>85</v>
      </c>
      <c r="E52" s="119">
        <v>3253.38</v>
      </c>
      <c r="F52" s="116" t="s">
        <v>327</v>
      </c>
    </row>
    <row r="53" spans="1:6" s="76" customFormat="1" x14ac:dyDescent="0.25">
      <c r="A53" s="77">
        <v>11</v>
      </c>
      <c r="B53" s="116" t="s">
        <v>322</v>
      </c>
      <c r="C53" s="118" t="s">
        <v>335</v>
      </c>
      <c r="D53" s="113" t="s">
        <v>85</v>
      </c>
      <c r="E53" s="119">
        <v>1734.76</v>
      </c>
      <c r="F53" s="116" t="s">
        <v>327</v>
      </c>
    </row>
    <row r="54" spans="1:6" s="76" customFormat="1" x14ac:dyDescent="0.25">
      <c r="A54" s="77">
        <v>12</v>
      </c>
      <c r="B54" s="116" t="s">
        <v>322</v>
      </c>
      <c r="C54" s="118" t="s">
        <v>336</v>
      </c>
      <c r="D54" s="113" t="s">
        <v>85</v>
      </c>
      <c r="E54" s="119">
        <v>1189.02</v>
      </c>
      <c r="F54" s="116" t="s">
        <v>327</v>
      </c>
    </row>
    <row r="55" spans="1:6" s="76" customFormat="1" x14ac:dyDescent="0.25">
      <c r="A55" s="77">
        <v>13</v>
      </c>
      <c r="B55" s="116" t="s">
        <v>322</v>
      </c>
      <c r="C55" s="118" t="s">
        <v>337</v>
      </c>
      <c r="D55" s="113" t="s">
        <v>85</v>
      </c>
      <c r="E55" s="119">
        <v>118.9</v>
      </c>
      <c r="F55" s="116" t="s">
        <v>327</v>
      </c>
    </row>
    <row r="56" spans="1:6" s="76" customFormat="1" x14ac:dyDescent="0.25">
      <c r="A56" s="77">
        <v>14</v>
      </c>
      <c r="B56" s="116" t="s">
        <v>322</v>
      </c>
      <c r="C56" s="118" t="s">
        <v>338</v>
      </c>
      <c r="D56" s="113" t="s">
        <v>85</v>
      </c>
      <c r="E56" s="119">
        <v>839.69</v>
      </c>
      <c r="F56" s="116" t="s">
        <v>327</v>
      </c>
    </row>
    <row r="57" spans="1:6" s="76" customFormat="1" x14ac:dyDescent="0.25">
      <c r="A57" s="77">
        <v>15</v>
      </c>
      <c r="B57" s="116" t="s">
        <v>322</v>
      </c>
      <c r="C57" s="118" t="s">
        <v>339</v>
      </c>
      <c r="D57" s="113" t="s">
        <v>85</v>
      </c>
      <c r="E57" s="119">
        <v>232.79</v>
      </c>
      <c r="F57" s="116" t="s">
        <v>327</v>
      </c>
    </row>
    <row r="58" spans="1:6" s="76" customFormat="1" x14ac:dyDescent="0.25">
      <c r="A58" s="77">
        <v>16</v>
      </c>
      <c r="B58" s="116" t="s">
        <v>322</v>
      </c>
      <c r="C58" s="118" t="s">
        <v>340</v>
      </c>
      <c r="D58" s="113" t="s">
        <v>85</v>
      </c>
      <c r="E58" s="119">
        <v>208.12</v>
      </c>
      <c r="F58" s="116" t="s">
        <v>327</v>
      </c>
    </row>
    <row r="59" spans="1:6" s="76" customFormat="1" x14ac:dyDescent="0.25">
      <c r="A59" s="77">
        <v>17</v>
      </c>
      <c r="B59" s="116" t="s">
        <v>322</v>
      </c>
      <c r="C59" s="118" t="s">
        <v>342</v>
      </c>
      <c r="D59" s="113" t="s">
        <v>85</v>
      </c>
      <c r="E59" s="119">
        <v>1368.23</v>
      </c>
      <c r="F59" s="116" t="s">
        <v>327</v>
      </c>
    </row>
    <row r="60" spans="1:6" s="76" customFormat="1" x14ac:dyDescent="0.25">
      <c r="A60" s="77">
        <v>18</v>
      </c>
      <c r="B60" s="116" t="s">
        <v>322</v>
      </c>
      <c r="C60" s="118" t="s">
        <v>343</v>
      </c>
      <c r="D60" s="113" t="s">
        <v>85</v>
      </c>
      <c r="E60" s="119">
        <v>78.72</v>
      </c>
      <c r="F60" s="116" t="s">
        <v>327</v>
      </c>
    </row>
    <row r="61" spans="1:6" s="76" customFormat="1" x14ac:dyDescent="0.25">
      <c r="A61" s="77">
        <v>19</v>
      </c>
      <c r="B61" s="116" t="s">
        <v>322</v>
      </c>
      <c r="C61" s="118" t="s">
        <v>344</v>
      </c>
      <c r="D61" s="113" t="s">
        <v>85</v>
      </c>
      <c r="E61" s="119">
        <v>206.03</v>
      </c>
      <c r="F61" s="116" t="s">
        <v>327</v>
      </c>
    </row>
    <row r="62" spans="1:6" s="76" customFormat="1" x14ac:dyDescent="0.25">
      <c r="A62" s="77">
        <v>20</v>
      </c>
      <c r="B62" s="116" t="s">
        <v>322</v>
      </c>
      <c r="C62" s="118" t="s">
        <v>345</v>
      </c>
      <c r="D62" s="113" t="s">
        <v>85</v>
      </c>
      <c r="E62" s="120">
        <v>156.66</v>
      </c>
      <c r="F62" s="116" t="s">
        <v>327</v>
      </c>
    </row>
    <row r="63" spans="1:6" s="76" customFormat="1" x14ac:dyDescent="0.25">
      <c r="A63" s="77">
        <v>21</v>
      </c>
      <c r="B63" s="116" t="s">
        <v>322</v>
      </c>
      <c r="C63" s="118" t="s">
        <v>346</v>
      </c>
      <c r="D63" s="113" t="s">
        <v>85</v>
      </c>
      <c r="E63" s="119">
        <v>131.4</v>
      </c>
      <c r="F63" s="116" t="s">
        <v>327</v>
      </c>
    </row>
    <row r="64" spans="1:6" s="76" customFormat="1" x14ac:dyDescent="0.25">
      <c r="A64" s="77">
        <v>22</v>
      </c>
      <c r="B64" s="116" t="s">
        <v>322</v>
      </c>
      <c r="C64" s="118" t="s">
        <v>347</v>
      </c>
      <c r="D64" s="113" t="s">
        <v>85</v>
      </c>
      <c r="E64" s="119">
        <v>41.78</v>
      </c>
      <c r="F64" s="116" t="s">
        <v>327</v>
      </c>
    </row>
    <row r="65" spans="1:6" s="76" customFormat="1" x14ac:dyDescent="0.25">
      <c r="A65" s="77">
        <v>23</v>
      </c>
      <c r="B65" s="116" t="s">
        <v>348</v>
      </c>
      <c r="C65" s="121" t="s">
        <v>349</v>
      </c>
      <c r="D65" s="113" t="s">
        <v>85</v>
      </c>
      <c r="E65" s="119">
        <v>16.47</v>
      </c>
      <c r="F65" s="116" t="s">
        <v>350</v>
      </c>
    </row>
    <row r="66" spans="1:6" s="76" customFormat="1" x14ac:dyDescent="0.25">
      <c r="A66" s="77">
        <v>24</v>
      </c>
      <c r="B66" s="116" t="s">
        <v>84</v>
      </c>
      <c r="C66" s="121" t="s">
        <v>351</v>
      </c>
      <c r="D66" s="113" t="s">
        <v>85</v>
      </c>
      <c r="E66" s="119">
        <v>19.829999999999998</v>
      </c>
      <c r="F66" s="116" t="s">
        <v>352</v>
      </c>
    </row>
    <row r="67" spans="1:6" s="76" customFormat="1" ht="15.75" x14ac:dyDescent="0.25">
      <c r="A67" s="15"/>
      <c r="B67" s="122"/>
      <c r="C67" s="123"/>
      <c r="D67" s="147" t="s">
        <v>445</v>
      </c>
      <c r="E67" s="17">
        <f>SUM(E43:E66)</f>
        <v>30669.560000000005</v>
      </c>
      <c r="F67" s="147" t="s">
        <v>446</v>
      </c>
    </row>
    <row r="68" spans="1:6" s="76" customFormat="1" ht="13.5" customHeight="1" x14ac:dyDescent="0.25">
      <c r="A68" s="15"/>
      <c r="B68" s="15"/>
      <c r="C68" s="90"/>
      <c r="D68" s="90"/>
      <c r="E68" s="117"/>
      <c r="F68" s="109"/>
    </row>
    <row r="69" spans="1:6" s="76" customFormat="1" ht="15.75" x14ac:dyDescent="0.25">
      <c r="B69" s="78"/>
      <c r="C69" s="110" t="s">
        <v>88</v>
      </c>
      <c r="E69" s="111"/>
    </row>
    <row r="70" spans="1:6" s="76" customFormat="1" x14ac:dyDescent="0.25">
      <c r="A70" s="95" t="s">
        <v>60</v>
      </c>
      <c r="B70" s="95" t="s">
        <v>61</v>
      </c>
      <c r="C70" s="96" t="s">
        <v>62</v>
      </c>
      <c r="D70" s="95" t="s">
        <v>63</v>
      </c>
      <c r="E70" s="97" t="s">
        <v>64</v>
      </c>
      <c r="F70" s="97" t="s">
        <v>65</v>
      </c>
    </row>
    <row r="71" spans="1:6" s="76" customFormat="1" x14ac:dyDescent="0.25">
      <c r="A71" s="98" t="s">
        <v>66</v>
      </c>
      <c r="B71" s="98" t="s">
        <v>67</v>
      </c>
      <c r="C71" s="14" t="s">
        <v>66</v>
      </c>
      <c r="D71" s="14" t="s">
        <v>68</v>
      </c>
      <c r="E71" s="99" t="s">
        <v>69</v>
      </c>
      <c r="F71" s="100" t="s">
        <v>70</v>
      </c>
    </row>
    <row r="72" spans="1:6" s="128" customFormat="1" ht="14.25" x14ac:dyDescent="0.25">
      <c r="A72" s="124">
        <v>1</v>
      </c>
      <c r="B72" s="125" t="s">
        <v>353</v>
      </c>
      <c r="C72" s="126" t="s">
        <v>354</v>
      </c>
      <c r="D72" s="127" t="s">
        <v>94</v>
      </c>
      <c r="E72" s="18">
        <v>53.09</v>
      </c>
      <c r="F72" s="127" t="s">
        <v>355</v>
      </c>
    </row>
    <row r="73" spans="1:6" s="128" customFormat="1" ht="14.25" x14ac:dyDescent="0.25">
      <c r="A73" s="124">
        <v>2</v>
      </c>
      <c r="B73" s="125" t="s">
        <v>356</v>
      </c>
      <c r="C73" s="126" t="s">
        <v>357</v>
      </c>
      <c r="D73" s="127" t="s">
        <v>89</v>
      </c>
      <c r="E73" s="18">
        <v>6064.63</v>
      </c>
      <c r="F73" s="127" t="s">
        <v>355</v>
      </c>
    </row>
    <row r="74" spans="1:6" s="128" customFormat="1" ht="14.25" customHeight="1" x14ac:dyDescent="0.25">
      <c r="A74" s="124">
        <v>3</v>
      </c>
      <c r="B74" s="129" t="s">
        <v>358</v>
      </c>
      <c r="C74" s="126" t="s">
        <v>357</v>
      </c>
      <c r="D74" s="127" t="s">
        <v>96</v>
      </c>
      <c r="E74" s="18">
        <v>345.49</v>
      </c>
      <c r="F74" s="127" t="s">
        <v>355</v>
      </c>
    </row>
    <row r="75" spans="1:6" s="128" customFormat="1" ht="14.25" x14ac:dyDescent="0.25">
      <c r="A75" s="124">
        <v>3</v>
      </c>
      <c r="B75" s="129" t="s">
        <v>359</v>
      </c>
      <c r="C75" s="126" t="s">
        <v>357</v>
      </c>
      <c r="D75" s="127" t="s">
        <v>90</v>
      </c>
      <c r="E75" s="18">
        <v>167</v>
      </c>
      <c r="F75" s="127" t="s">
        <v>355</v>
      </c>
    </row>
    <row r="76" spans="1:6" s="128" customFormat="1" ht="14.25" x14ac:dyDescent="0.25">
      <c r="A76" s="124">
        <v>4</v>
      </c>
      <c r="B76" s="125" t="s">
        <v>360</v>
      </c>
      <c r="C76" s="126" t="s">
        <v>357</v>
      </c>
      <c r="D76" s="127" t="s">
        <v>91</v>
      </c>
      <c r="E76" s="18">
        <v>839.63</v>
      </c>
      <c r="F76" s="127" t="s">
        <v>355</v>
      </c>
    </row>
    <row r="77" spans="1:6" s="128" customFormat="1" ht="14.25" x14ac:dyDescent="0.25">
      <c r="A77" s="124">
        <v>5</v>
      </c>
      <c r="B77" s="125" t="s">
        <v>361</v>
      </c>
      <c r="C77" s="126" t="s">
        <v>357</v>
      </c>
      <c r="D77" s="127" t="s">
        <v>92</v>
      </c>
      <c r="E77" s="18">
        <v>338.25</v>
      </c>
      <c r="F77" s="127" t="s">
        <v>355</v>
      </c>
    </row>
    <row r="78" spans="1:6" s="128" customFormat="1" ht="14.25" x14ac:dyDescent="0.25">
      <c r="A78" s="124">
        <v>6</v>
      </c>
      <c r="B78" s="125" t="s">
        <v>362</v>
      </c>
      <c r="C78" s="126" t="s">
        <v>357</v>
      </c>
      <c r="D78" s="127" t="s">
        <v>93</v>
      </c>
      <c r="E78" s="18">
        <v>1279.58</v>
      </c>
      <c r="F78" s="127" t="s">
        <v>355</v>
      </c>
    </row>
    <row r="79" spans="1:6" s="128" customFormat="1" ht="14.25" x14ac:dyDescent="0.2">
      <c r="A79" s="124">
        <v>7</v>
      </c>
      <c r="B79" s="125" t="s">
        <v>363</v>
      </c>
      <c r="C79" s="126" t="s">
        <v>364</v>
      </c>
      <c r="D79" s="127" t="s">
        <v>89</v>
      </c>
      <c r="E79" s="18">
        <v>1835.52</v>
      </c>
      <c r="F79" s="113" t="s">
        <v>365</v>
      </c>
    </row>
    <row r="80" spans="1:6" s="128" customFormat="1" ht="14.25" x14ac:dyDescent="0.2">
      <c r="A80" s="124">
        <v>8</v>
      </c>
      <c r="B80" s="125" t="s">
        <v>366</v>
      </c>
      <c r="C80" s="126" t="s">
        <v>364</v>
      </c>
      <c r="D80" s="127" t="s">
        <v>89</v>
      </c>
      <c r="E80" s="18">
        <v>103977.77</v>
      </c>
      <c r="F80" s="113" t="s">
        <v>365</v>
      </c>
    </row>
    <row r="81" spans="1:6" s="128" customFormat="1" ht="14.25" customHeight="1" x14ac:dyDescent="0.25">
      <c r="A81" s="124">
        <v>9</v>
      </c>
      <c r="B81" s="125" t="s">
        <v>367</v>
      </c>
      <c r="C81" s="126" t="s">
        <v>364</v>
      </c>
      <c r="D81" s="127" t="s">
        <v>95</v>
      </c>
      <c r="E81" s="18">
        <v>847.54</v>
      </c>
      <c r="F81" s="127" t="s">
        <v>365</v>
      </c>
    </row>
    <row r="82" spans="1:6" s="128" customFormat="1" ht="25.5" x14ac:dyDescent="0.2">
      <c r="A82" s="124">
        <v>10</v>
      </c>
      <c r="B82" s="125" t="s">
        <v>368</v>
      </c>
      <c r="C82" s="126" t="s">
        <v>364</v>
      </c>
      <c r="D82" s="127" t="s">
        <v>96</v>
      </c>
      <c r="E82" s="18">
        <v>458.88</v>
      </c>
      <c r="F82" s="113" t="s">
        <v>365</v>
      </c>
    </row>
    <row r="83" spans="1:6" s="128" customFormat="1" ht="25.5" x14ac:dyDescent="0.2">
      <c r="A83" s="124">
        <v>11</v>
      </c>
      <c r="B83" s="125" t="s">
        <v>369</v>
      </c>
      <c r="C83" s="126" t="s">
        <v>364</v>
      </c>
      <c r="D83" s="127" t="s">
        <v>96</v>
      </c>
      <c r="E83" s="18">
        <v>11750.82</v>
      </c>
      <c r="F83" s="113" t="s">
        <v>365</v>
      </c>
    </row>
    <row r="84" spans="1:6" s="128" customFormat="1" ht="14.25" x14ac:dyDescent="0.25">
      <c r="A84" s="124">
        <v>12</v>
      </c>
      <c r="B84" s="130"/>
      <c r="C84" s="126" t="s">
        <v>364</v>
      </c>
      <c r="D84" s="131"/>
      <c r="E84" s="132"/>
      <c r="F84" s="127" t="s">
        <v>365</v>
      </c>
    </row>
    <row r="85" spans="1:6" s="128" customFormat="1" ht="25.5" x14ac:dyDescent="0.2">
      <c r="A85" s="124">
        <v>13</v>
      </c>
      <c r="B85" s="125" t="s">
        <v>370</v>
      </c>
      <c r="C85" s="126" t="s">
        <v>364</v>
      </c>
      <c r="D85" s="127" t="s">
        <v>90</v>
      </c>
      <c r="E85" s="18">
        <v>299.20999999999998</v>
      </c>
      <c r="F85" s="113" t="s">
        <v>365</v>
      </c>
    </row>
    <row r="86" spans="1:6" s="128" customFormat="1" ht="14.25" x14ac:dyDescent="0.25">
      <c r="A86" s="124">
        <v>14</v>
      </c>
      <c r="B86" s="125" t="s">
        <v>371</v>
      </c>
      <c r="C86" s="126" t="s">
        <v>364</v>
      </c>
      <c r="D86" s="127" t="s">
        <v>91</v>
      </c>
      <c r="E86" s="18">
        <v>430.2</v>
      </c>
      <c r="F86" s="127" t="s">
        <v>365</v>
      </c>
    </row>
    <row r="87" spans="1:6" s="128" customFormat="1" ht="14.25" x14ac:dyDescent="0.25">
      <c r="A87" s="124">
        <v>15</v>
      </c>
      <c r="B87" s="125" t="s">
        <v>372</v>
      </c>
      <c r="C87" s="126" t="s">
        <v>364</v>
      </c>
      <c r="D87" s="127" t="s">
        <v>91</v>
      </c>
      <c r="E87" s="18">
        <v>21099.14</v>
      </c>
      <c r="F87" s="127" t="s">
        <v>365</v>
      </c>
    </row>
    <row r="88" spans="1:6" s="128" customFormat="1" ht="14.25" x14ac:dyDescent="0.2">
      <c r="A88" s="124">
        <v>16</v>
      </c>
      <c r="B88" s="125" t="s">
        <v>373</v>
      </c>
      <c r="C88" s="126" t="s">
        <v>364</v>
      </c>
      <c r="D88" s="127" t="s">
        <v>92</v>
      </c>
      <c r="E88" s="18">
        <v>143.4</v>
      </c>
      <c r="F88" s="113" t="s">
        <v>365</v>
      </c>
    </row>
    <row r="89" spans="1:6" s="128" customFormat="1" ht="14.25" x14ac:dyDescent="0.2">
      <c r="A89" s="124">
        <v>17</v>
      </c>
      <c r="B89" s="125" t="s">
        <v>374</v>
      </c>
      <c r="C89" s="126" t="s">
        <v>364</v>
      </c>
      <c r="D89" s="127" t="s">
        <v>92</v>
      </c>
      <c r="E89" s="18">
        <v>7138.43</v>
      </c>
      <c r="F89" s="113" t="s">
        <v>365</v>
      </c>
    </row>
    <row r="90" spans="1:6" s="128" customFormat="1" ht="25.5" x14ac:dyDescent="0.25">
      <c r="A90" s="124">
        <v>18</v>
      </c>
      <c r="B90" s="125" t="s">
        <v>375</v>
      </c>
      <c r="C90" s="126" t="s">
        <v>364</v>
      </c>
      <c r="D90" s="127" t="s">
        <v>93</v>
      </c>
      <c r="E90" s="18">
        <v>473.22</v>
      </c>
      <c r="F90" s="127" t="s">
        <v>365</v>
      </c>
    </row>
    <row r="91" spans="1:6" s="128" customFormat="1" ht="25.5" x14ac:dyDescent="0.25">
      <c r="A91" s="124">
        <v>19</v>
      </c>
      <c r="B91" s="125" t="s">
        <v>376</v>
      </c>
      <c r="C91" s="126" t="s">
        <v>364</v>
      </c>
      <c r="D91" s="127" t="s">
        <v>93</v>
      </c>
      <c r="E91" s="18">
        <v>23803.8</v>
      </c>
      <c r="F91" s="127" t="s">
        <v>365</v>
      </c>
    </row>
    <row r="92" spans="1:6" s="76" customFormat="1" ht="15.75" x14ac:dyDescent="0.25">
      <c r="D92" s="147" t="s">
        <v>448</v>
      </c>
      <c r="E92" s="17">
        <f>SUM(E72:E91)</f>
        <v>181345.59999999998</v>
      </c>
      <c r="F92" s="147" t="s">
        <v>447</v>
      </c>
    </row>
    <row r="93" spans="1:6" s="76" customFormat="1" x14ac:dyDescent="0.25">
      <c r="E93" s="20"/>
    </row>
    <row r="94" spans="1:6" s="76" customFormat="1" ht="15.75" x14ac:dyDescent="0.25">
      <c r="B94" s="78"/>
      <c r="C94" s="110" t="s">
        <v>97</v>
      </c>
      <c r="E94" s="111"/>
    </row>
    <row r="95" spans="1:6" s="76" customFormat="1" x14ac:dyDescent="0.25">
      <c r="A95" s="95" t="s">
        <v>60</v>
      </c>
      <c r="B95" s="95" t="s">
        <v>61</v>
      </c>
      <c r="C95" s="96" t="s">
        <v>62</v>
      </c>
      <c r="D95" s="95" t="s">
        <v>63</v>
      </c>
      <c r="E95" s="97" t="s">
        <v>64</v>
      </c>
      <c r="F95" s="97" t="s">
        <v>65</v>
      </c>
    </row>
    <row r="96" spans="1:6" s="76" customFormat="1" x14ac:dyDescent="0.25">
      <c r="A96" s="98" t="s">
        <v>66</v>
      </c>
      <c r="B96" s="98" t="s">
        <v>67</v>
      </c>
      <c r="C96" s="14" t="s">
        <v>66</v>
      </c>
      <c r="D96" s="14" t="s">
        <v>68</v>
      </c>
      <c r="E96" s="100" t="s">
        <v>69</v>
      </c>
      <c r="F96" s="100" t="s">
        <v>70</v>
      </c>
    </row>
    <row r="97" spans="1:6" s="76" customFormat="1" x14ac:dyDescent="0.25">
      <c r="A97" s="98">
        <v>1</v>
      </c>
      <c r="B97" s="100" t="s">
        <v>98</v>
      </c>
      <c r="C97" s="114" t="s">
        <v>377</v>
      </c>
      <c r="D97" s="114" t="s">
        <v>76</v>
      </c>
      <c r="E97" s="139">
        <v>55.45</v>
      </c>
      <c r="F97" s="114" t="s">
        <v>378</v>
      </c>
    </row>
    <row r="98" spans="1:6" s="76" customFormat="1" x14ac:dyDescent="0.25">
      <c r="A98" s="77">
        <v>2</v>
      </c>
      <c r="B98" s="116" t="s">
        <v>98</v>
      </c>
      <c r="C98" s="113" t="s">
        <v>379</v>
      </c>
      <c r="D98" s="113" t="s">
        <v>76</v>
      </c>
      <c r="E98" s="133">
        <v>124.48</v>
      </c>
      <c r="F98" s="113" t="s">
        <v>378</v>
      </c>
    </row>
    <row r="99" spans="1:6" s="76" customFormat="1" x14ac:dyDescent="0.25">
      <c r="A99" s="77">
        <v>3</v>
      </c>
      <c r="B99" s="116" t="s">
        <v>380</v>
      </c>
      <c r="C99" s="113" t="s">
        <v>381</v>
      </c>
      <c r="D99" s="113" t="s">
        <v>76</v>
      </c>
      <c r="E99" s="133">
        <v>93.88</v>
      </c>
      <c r="F99" s="113" t="s">
        <v>382</v>
      </c>
    </row>
    <row r="100" spans="1:6" s="76" customFormat="1" x14ac:dyDescent="0.25">
      <c r="A100" s="77">
        <v>4</v>
      </c>
      <c r="B100" s="116" t="s">
        <v>102</v>
      </c>
      <c r="C100" s="113" t="s">
        <v>383</v>
      </c>
      <c r="D100" s="113" t="s">
        <v>77</v>
      </c>
      <c r="E100" s="133">
        <v>1009.02</v>
      </c>
      <c r="F100" s="113" t="s">
        <v>384</v>
      </c>
    </row>
    <row r="101" spans="1:6" s="76" customFormat="1" x14ac:dyDescent="0.25">
      <c r="A101" s="77">
        <v>5</v>
      </c>
      <c r="B101" s="116" t="s">
        <v>99</v>
      </c>
      <c r="C101" s="113" t="s">
        <v>385</v>
      </c>
      <c r="D101" s="113" t="s">
        <v>100</v>
      </c>
      <c r="E101" s="133">
        <v>10.62</v>
      </c>
      <c r="F101" s="113" t="s">
        <v>287</v>
      </c>
    </row>
    <row r="102" spans="1:6" s="76" customFormat="1" x14ac:dyDescent="0.25">
      <c r="A102" s="77">
        <v>6</v>
      </c>
      <c r="B102" s="116" t="s">
        <v>386</v>
      </c>
      <c r="C102" s="113" t="s">
        <v>387</v>
      </c>
      <c r="D102" s="113" t="s">
        <v>76</v>
      </c>
      <c r="E102" s="133">
        <v>50.4</v>
      </c>
      <c r="F102" s="113" t="s">
        <v>388</v>
      </c>
    </row>
    <row r="103" spans="1:6" s="76" customFormat="1" x14ac:dyDescent="0.25">
      <c r="A103" s="77">
        <v>7</v>
      </c>
      <c r="B103" s="116" t="s">
        <v>79</v>
      </c>
      <c r="C103" s="113" t="s">
        <v>389</v>
      </c>
      <c r="D103" s="113" t="s">
        <v>76</v>
      </c>
      <c r="E103" s="133">
        <v>364.5</v>
      </c>
      <c r="F103" s="113" t="s">
        <v>384</v>
      </c>
    </row>
    <row r="104" spans="1:6" s="76" customFormat="1" x14ac:dyDescent="0.25">
      <c r="A104" s="77">
        <v>8</v>
      </c>
      <c r="B104" s="116" t="s">
        <v>298</v>
      </c>
      <c r="C104" s="113" t="s">
        <v>390</v>
      </c>
      <c r="D104" s="113" t="s">
        <v>77</v>
      </c>
      <c r="E104" s="133">
        <v>47.29</v>
      </c>
      <c r="F104" s="113" t="s">
        <v>391</v>
      </c>
    </row>
    <row r="105" spans="1:6" s="76" customFormat="1" x14ac:dyDescent="0.25">
      <c r="A105" s="77">
        <v>9</v>
      </c>
      <c r="B105" s="116" t="s">
        <v>392</v>
      </c>
      <c r="C105" s="113" t="s">
        <v>393</v>
      </c>
      <c r="D105" s="113" t="s">
        <v>107</v>
      </c>
      <c r="E105" s="133">
        <v>144.88</v>
      </c>
      <c r="F105" s="113" t="s">
        <v>394</v>
      </c>
    </row>
    <row r="106" spans="1:6" s="76" customFormat="1" x14ac:dyDescent="0.25">
      <c r="A106" s="77">
        <v>10</v>
      </c>
      <c r="B106" s="116" t="s">
        <v>79</v>
      </c>
      <c r="C106" s="113" t="s">
        <v>395</v>
      </c>
      <c r="D106" s="113" t="s">
        <v>76</v>
      </c>
      <c r="E106" s="133">
        <v>1.45</v>
      </c>
      <c r="F106" s="113" t="s">
        <v>396</v>
      </c>
    </row>
    <row r="107" spans="1:6" s="76" customFormat="1" x14ac:dyDescent="0.25">
      <c r="A107" s="77">
        <v>11</v>
      </c>
      <c r="B107" s="116" t="s">
        <v>105</v>
      </c>
      <c r="C107" s="113" t="s">
        <v>397</v>
      </c>
      <c r="D107" s="113" t="s">
        <v>76</v>
      </c>
      <c r="E107" s="133">
        <v>323.88</v>
      </c>
      <c r="F107" s="113" t="s">
        <v>398</v>
      </c>
    </row>
    <row r="108" spans="1:6" s="76" customFormat="1" x14ac:dyDescent="0.25">
      <c r="A108" s="77">
        <v>12</v>
      </c>
      <c r="B108" s="116" t="s">
        <v>399</v>
      </c>
      <c r="C108" s="113" t="s">
        <v>400</v>
      </c>
      <c r="D108" s="113" t="s">
        <v>76</v>
      </c>
      <c r="E108" s="133">
        <v>720.1</v>
      </c>
      <c r="F108" s="113" t="s">
        <v>401</v>
      </c>
    </row>
    <row r="109" spans="1:6" s="76" customFormat="1" x14ac:dyDescent="0.25">
      <c r="A109" s="77">
        <v>13</v>
      </c>
      <c r="B109" s="116" t="s">
        <v>399</v>
      </c>
      <c r="C109" s="113" t="s">
        <v>402</v>
      </c>
      <c r="D109" s="113" t="s">
        <v>76</v>
      </c>
      <c r="E109" s="133">
        <v>33.950000000000003</v>
      </c>
      <c r="F109" s="113" t="s">
        <v>401</v>
      </c>
    </row>
    <row r="110" spans="1:6" s="76" customFormat="1" x14ac:dyDescent="0.25">
      <c r="A110" s="77">
        <v>14</v>
      </c>
      <c r="B110" s="116" t="s">
        <v>106</v>
      </c>
      <c r="C110" s="113" t="s">
        <v>403</v>
      </c>
      <c r="D110" s="113" t="s">
        <v>107</v>
      </c>
      <c r="E110" s="133">
        <v>162.5</v>
      </c>
      <c r="F110" s="113" t="s">
        <v>404</v>
      </c>
    </row>
    <row r="111" spans="1:6" s="76" customFormat="1" x14ac:dyDescent="0.25">
      <c r="A111" s="77">
        <v>15</v>
      </c>
      <c r="B111" s="116" t="s">
        <v>103</v>
      </c>
      <c r="C111" s="113" t="s">
        <v>405</v>
      </c>
      <c r="D111" s="113" t="s">
        <v>101</v>
      </c>
      <c r="E111" s="133">
        <v>4.32</v>
      </c>
      <c r="F111" s="113" t="s">
        <v>406</v>
      </c>
    </row>
    <row r="112" spans="1:6" s="76" customFormat="1" x14ac:dyDescent="0.25">
      <c r="A112" s="77">
        <v>16</v>
      </c>
      <c r="B112" s="116" t="s">
        <v>103</v>
      </c>
      <c r="C112" s="113" t="s">
        <v>407</v>
      </c>
      <c r="D112" s="113" t="s">
        <v>101</v>
      </c>
      <c r="E112" s="133">
        <v>4.32</v>
      </c>
      <c r="F112" s="113" t="s">
        <v>406</v>
      </c>
    </row>
    <row r="113" spans="1:6" s="76" customFormat="1" x14ac:dyDescent="0.25">
      <c r="A113" s="77">
        <v>17</v>
      </c>
      <c r="B113" s="116" t="s">
        <v>103</v>
      </c>
      <c r="C113" s="113" t="s">
        <v>408</v>
      </c>
      <c r="D113" s="113" t="s">
        <v>101</v>
      </c>
      <c r="E113" s="133">
        <v>19.559999999999999</v>
      </c>
      <c r="F113" s="113" t="s">
        <v>406</v>
      </c>
    </row>
    <row r="114" spans="1:6" s="76" customFormat="1" x14ac:dyDescent="0.25">
      <c r="A114" s="77">
        <v>18</v>
      </c>
      <c r="B114" s="116" t="s">
        <v>103</v>
      </c>
      <c r="C114" s="113" t="s">
        <v>409</v>
      </c>
      <c r="D114" s="113" t="s">
        <v>101</v>
      </c>
      <c r="E114" s="133">
        <v>4.32</v>
      </c>
      <c r="F114" s="113" t="s">
        <v>406</v>
      </c>
    </row>
    <row r="115" spans="1:6" s="76" customFormat="1" x14ac:dyDescent="0.25">
      <c r="A115" s="77">
        <v>19</v>
      </c>
      <c r="B115" s="116" t="s">
        <v>103</v>
      </c>
      <c r="C115" s="113" t="s">
        <v>410</v>
      </c>
      <c r="D115" s="113" t="s">
        <v>101</v>
      </c>
      <c r="E115" s="133">
        <v>233.03</v>
      </c>
      <c r="F115" s="113" t="s">
        <v>406</v>
      </c>
    </row>
    <row r="116" spans="1:6" s="76" customFormat="1" x14ac:dyDescent="0.25">
      <c r="A116" s="77">
        <v>20</v>
      </c>
      <c r="B116" s="116" t="s">
        <v>103</v>
      </c>
      <c r="C116" s="113" t="s">
        <v>411</v>
      </c>
      <c r="D116" s="113" t="s">
        <v>101</v>
      </c>
      <c r="E116" s="133">
        <v>17.649999999999999</v>
      </c>
      <c r="F116" s="113" t="s">
        <v>406</v>
      </c>
    </row>
    <row r="117" spans="1:6" s="76" customFormat="1" x14ac:dyDescent="0.25">
      <c r="A117" s="77">
        <v>21</v>
      </c>
      <c r="B117" s="116" t="s">
        <v>103</v>
      </c>
      <c r="C117" s="113" t="s">
        <v>412</v>
      </c>
      <c r="D117" s="113" t="s">
        <v>101</v>
      </c>
      <c r="E117" s="133">
        <v>9.44</v>
      </c>
      <c r="F117" s="113" t="s">
        <v>406</v>
      </c>
    </row>
    <row r="118" spans="1:6" s="76" customFormat="1" x14ac:dyDescent="0.25">
      <c r="A118" s="77">
        <v>22</v>
      </c>
      <c r="B118" s="116" t="s">
        <v>79</v>
      </c>
      <c r="C118" s="113" t="s">
        <v>413</v>
      </c>
      <c r="D118" s="113" t="s">
        <v>76</v>
      </c>
      <c r="E118" s="133">
        <v>705.66</v>
      </c>
      <c r="F118" s="113" t="s">
        <v>404</v>
      </c>
    </row>
    <row r="119" spans="1:6" s="76" customFormat="1" x14ac:dyDescent="0.25">
      <c r="A119" s="77">
        <v>23</v>
      </c>
      <c r="B119" s="116" t="s">
        <v>414</v>
      </c>
      <c r="C119" s="113" t="s">
        <v>415</v>
      </c>
      <c r="D119" s="113" t="s">
        <v>101</v>
      </c>
      <c r="E119" s="133">
        <v>22.22</v>
      </c>
      <c r="F119" s="113" t="s">
        <v>416</v>
      </c>
    </row>
    <row r="120" spans="1:6" s="76" customFormat="1" x14ac:dyDescent="0.25">
      <c r="A120" s="77">
        <v>24</v>
      </c>
      <c r="B120" s="116" t="s">
        <v>414</v>
      </c>
      <c r="C120" s="113" t="s">
        <v>417</v>
      </c>
      <c r="D120" s="113" t="s">
        <v>101</v>
      </c>
      <c r="E120" s="133">
        <v>468.31</v>
      </c>
      <c r="F120" s="113" t="s">
        <v>416</v>
      </c>
    </row>
    <row r="121" spans="1:6" s="76" customFormat="1" x14ac:dyDescent="0.25">
      <c r="A121" s="77">
        <v>25</v>
      </c>
      <c r="B121" s="116" t="s">
        <v>108</v>
      </c>
      <c r="C121" s="113" t="s">
        <v>418</v>
      </c>
      <c r="D121" s="113" t="s">
        <v>81</v>
      </c>
      <c r="E121" s="133">
        <v>1.66</v>
      </c>
      <c r="F121" s="113" t="s">
        <v>394</v>
      </c>
    </row>
    <row r="122" spans="1:6" s="76" customFormat="1" x14ac:dyDescent="0.25">
      <c r="A122" s="77">
        <v>26</v>
      </c>
      <c r="B122" s="116" t="s">
        <v>104</v>
      </c>
      <c r="C122" s="113" t="s">
        <v>419</v>
      </c>
      <c r="D122" s="113" t="s">
        <v>82</v>
      </c>
      <c r="E122" s="133">
        <v>86.96</v>
      </c>
      <c r="F122" s="113" t="s">
        <v>420</v>
      </c>
    </row>
    <row r="123" spans="1:6" s="76" customFormat="1" x14ac:dyDescent="0.25">
      <c r="A123" s="77">
        <v>27</v>
      </c>
      <c r="B123" s="116" t="s">
        <v>103</v>
      </c>
      <c r="C123" s="113" t="s">
        <v>421</v>
      </c>
      <c r="D123" s="113" t="s">
        <v>101</v>
      </c>
      <c r="E123" s="133">
        <v>4.32</v>
      </c>
      <c r="F123" s="113" t="s">
        <v>406</v>
      </c>
    </row>
    <row r="124" spans="1:6" s="76" customFormat="1" x14ac:dyDescent="0.25">
      <c r="A124" s="77">
        <v>28</v>
      </c>
      <c r="B124" s="116" t="s">
        <v>103</v>
      </c>
      <c r="C124" s="113" t="s">
        <v>422</v>
      </c>
      <c r="D124" s="113" t="s">
        <v>101</v>
      </c>
      <c r="E124" s="133">
        <v>4.32</v>
      </c>
      <c r="F124" s="113" t="s">
        <v>406</v>
      </c>
    </row>
    <row r="125" spans="1:6" s="76" customFormat="1" x14ac:dyDescent="0.25">
      <c r="A125" s="77">
        <v>29</v>
      </c>
      <c r="B125" s="116" t="s">
        <v>109</v>
      </c>
      <c r="C125" s="113" t="s">
        <v>423</v>
      </c>
      <c r="D125" s="113" t="s">
        <v>110</v>
      </c>
      <c r="E125" s="133">
        <v>930.97</v>
      </c>
      <c r="F125" s="113" t="s">
        <v>396</v>
      </c>
    </row>
    <row r="126" spans="1:6" s="76" customFormat="1" x14ac:dyDescent="0.25">
      <c r="A126" s="77">
        <v>30</v>
      </c>
      <c r="B126" s="116" t="s">
        <v>109</v>
      </c>
      <c r="C126" s="113" t="s">
        <v>424</v>
      </c>
      <c r="D126" s="113" t="s">
        <v>110</v>
      </c>
      <c r="E126" s="133">
        <v>417.06</v>
      </c>
      <c r="F126" s="113" t="s">
        <v>396</v>
      </c>
    </row>
    <row r="127" spans="1:6" s="76" customFormat="1" x14ac:dyDescent="0.25">
      <c r="A127" s="77">
        <v>31</v>
      </c>
      <c r="B127" s="116" t="s">
        <v>425</v>
      </c>
      <c r="C127" s="113" t="s">
        <v>426</v>
      </c>
      <c r="D127" s="113" t="s">
        <v>427</v>
      </c>
      <c r="E127" s="133">
        <v>87.84</v>
      </c>
      <c r="F127" s="113" t="s">
        <v>404</v>
      </c>
    </row>
    <row r="128" spans="1:6" s="76" customFormat="1" x14ac:dyDescent="0.25">
      <c r="A128" s="77">
        <v>32</v>
      </c>
      <c r="B128" s="116" t="s">
        <v>109</v>
      </c>
      <c r="C128" s="113" t="s">
        <v>428</v>
      </c>
      <c r="D128" s="113" t="s">
        <v>110</v>
      </c>
      <c r="E128" s="133">
        <v>13.88</v>
      </c>
      <c r="F128" s="113" t="s">
        <v>394</v>
      </c>
    </row>
    <row r="129" spans="1:6" s="76" customFormat="1" x14ac:dyDescent="0.25">
      <c r="A129" s="77">
        <v>33</v>
      </c>
      <c r="B129" s="116" t="s">
        <v>111</v>
      </c>
      <c r="C129" s="113" t="s">
        <v>429</v>
      </c>
      <c r="D129" s="113" t="s">
        <v>110</v>
      </c>
      <c r="E129" s="133">
        <v>2945.7</v>
      </c>
      <c r="F129" s="113" t="s">
        <v>430</v>
      </c>
    </row>
    <row r="130" spans="1:6" s="134" customFormat="1" x14ac:dyDescent="0.25">
      <c r="A130" s="77">
        <v>34</v>
      </c>
      <c r="B130" s="112" t="s">
        <v>431</v>
      </c>
      <c r="C130" s="113" t="s">
        <v>357</v>
      </c>
      <c r="D130" s="113" t="s">
        <v>112</v>
      </c>
      <c r="E130" s="133">
        <v>189.93</v>
      </c>
      <c r="F130" s="113" t="s">
        <v>355</v>
      </c>
    </row>
    <row r="131" spans="1:6" s="134" customFormat="1" x14ac:dyDescent="0.25">
      <c r="A131" s="77">
        <v>35</v>
      </c>
      <c r="B131" s="112" t="s">
        <v>432</v>
      </c>
      <c r="C131" s="126" t="s">
        <v>364</v>
      </c>
      <c r="D131" s="113" t="s">
        <v>112</v>
      </c>
      <c r="E131" s="133">
        <v>3536.56</v>
      </c>
      <c r="F131" s="113" t="s">
        <v>365</v>
      </c>
    </row>
    <row r="132" spans="1:6" s="128" customFormat="1" ht="25.5" x14ac:dyDescent="0.25">
      <c r="A132" s="77">
        <v>36</v>
      </c>
      <c r="B132" s="125" t="s">
        <v>433</v>
      </c>
      <c r="C132" s="126" t="s">
        <v>364</v>
      </c>
      <c r="D132" s="127" t="s">
        <v>113</v>
      </c>
      <c r="E132" s="135">
        <v>504</v>
      </c>
      <c r="F132" s="127" t="s">
        <v>365</v>
      </c>
    </row>
    <row r="133" spans="1:6" s="134" customFormat="1" x14ac:dyDescent="0.25">
      <c r="A133" s="77">
        <v>37</v>
      </c>
      <c r="B133" s="116" t="s">
        <v>434</v>
      </c>
      <c r="C133" s="113" t="s">
        <v>435</v>
      </c>
      <c r="D133" s="113" t="s">
        <v>114</v>
      </c>
      <c r="E133" s="133">
        <v>47</v>
      </c>
      <c r="F133" s="113" t="s">
        <v>355</v>
      </c>
    </row>
    <row r="134" spans="1:6" s="134" customFormat="1" x14ac:dyDescent="0.25">
      <c r="A134" s="77">
        <v>38</v>
      </c>
      <c r="B134" s="116" t="s">
        <v>436</v>
      </c>
      <c r="C134" s="113" t="s">
        <v>435</v>
      </c>
      <c r="D134" s="113" t="s">
        <v>114</v>
      </c>
      <c r="E134" s="133">
        <v>150</v>
      </c>
      <c r="F134" s="113" t="s">
        <v>355</v>
      </c>
    </row>
    <row r="135" spans="1:6" s="134" customFormat="1" x14ac:dyDescent="0.25">
      <c r="A135" s="77">
        <v>39</v>
      </c>
      <c r="B135" s="116" t="s">
        <v>437</v>
      </c>
      <c r="C135" s="113" t="s">
        <v>435</v>
      </c>
      <c r="D135" s="113" t="s">
        <v>115</v>
      </c>
      <c r="E135" s="133">
        <v>156.5</v>
      </c>
      <c r="F135" s="113" t="s">
        <v>355</v>
      </c>
    </row>
    <row r="136" spans="1:6" s="76" customFormat="1" ht="15.75" x14ac:dyDescent="0.25">
      <c r="D136" s="147" t="s">
        <v>448</v>
      </c>
      <c r="E136" s="17">
        <f>SUM(E97:E135)</f>
        <v>13707.930000000002</v>
      </c>
      <c r="F136" s="147" t="s">
        <v>447</v>
      </c>
    </row>
    <row r="137" spans="1:6" s="76" customFormat="1" x14ac:dyDescent="0.25">
      <c r="E137" s="20"/>
    </row>
    <row r="138" spans="1:6" s="76" customFormat="1" ht="15.75" x14ac:dyDescent="0.25">
      <c r="B138" s="78"/>
      <c r="C138" s="110" t="s">
        <v>116</v>
      </c>
      <c r="E138" s="111"/>
    </row>
    <row r="139" spans="1:6" s="76" customFormat="1" x14ac:dyDescent="0.25">
      <c r="A139" s="95" t="s">
        <v>60</v>
      </c>
      <c r="B139" s="95" t="s">
        <v>61</v>
      </c>
      <c r="C139" s="96" t="s">
        <v>62</v>
      </c>
      <c r="D139" s="95" t="s">
        <v>63</v>
      </c>
      <c r="E139" s="97" t="s">
        <v>64</v>
      </c>
      <c r="F139" s="97" t="s">
        <v>65</v>
      </c>
    </row>
    <row r="140" spans="1:6" s="76" customFormat="1" x14ac:dyDescent="0.25">
      <c r="A140" s="98" t="s">
        <v>66</v>
      </c>
      <c r="B140" s="98" t="s">
        <v>67</v>
      </c>
      <c r="C140" s="14" t="s">
        <v>66</v>
      </c>
      <c r="D140" s="14" t="s">
        <v>68</v>
      </c>
      <c r="E140" s="100" t="s">
        <v>69</v>
      </c>
      <c r="F140" s="100" t="s">
        <v>70</v>
      </c>
    </row>
    <row r="141" spans="1:6" s="76" customFormat="1" x14ac:dyDescent="0.25">
      <c r="A141" s="98">
        <v>1</v>
      </c>
      <c r="B141" s="100" t="s">
        <v>104</v>
      </c>
      <c r="C141" s="114" t="s">
        <v>419</v>
      </c>
      <c r="D141" s="114" t="s">
        <v>117</v>
      </c>
      <c r="E141" s="136">
        <v>0.05</v>
      </c>
      <c r="F141" s="100" t="s">
        <v>420</v>
      </c>
    </row>
    <row r="142" spans="1:6" s="76" customFormat="1" ht="15.75" x14ac:dyDescent="0.25">
      <c r="A142" s="15"/>
      <c r="B142" s="137"/>
      <c r="C142" s="123"/>
      <c r="D142" s="147" t="s">
        <v>448</v>
      </c>
      <c r="E142" s="17">
        <f>SUM(E141:E141)</f>
        <v>0.05</v>
      </c>
      <c r="F142" s="147" t="s">
        <v>447</v>
      </c>
    </row>
    <row r="143" spans="1:6" s="76" customFormat="1" x14ac:dyDescent="0.25">
      <c r="A143" s="15"/>
      <c r="B143" s="137"/>
      <c r="C143" s="123"/>
      <c r="D143" s="90"/>
      <c r="E143" s="20"/>
      <c r="F143" s="138"/>
    </row>
    <row r="144" spans="1:6" s="76" customFormat="1" ht="15.75" x14ac:dyDescent="0.25">
      <c r="B144" s="78"/>
      <c r="C144" s="110" t="s">
        <v>118</v>
      </c>
      <c r="E144" s="111"/>
    </row>
    <row r="145" spans="1:6" s="76" customFormat="1" x14ac:dyDescent="0.25">
      <c r="A145" s="95" t="s">
        <v>60</v>
      </c>
      <c r="B145" s="95" t="s">
        <v>61</v>
      </c>
      <c r="C145" s="96" t="s">
        <v>62</v>
      </c>
      <c r="D145" s="95" t="s">
        <v>63</v>
      </c>
      <c r="E145" s="97" t="s">
        <v>64</v>
      </c>
      <c r="F145" s="97" t="s">
        <v>65</v>
      </c>
    </row>
    <row r="146" spans="1:6" s="76" customFormat="1" x14ac:dyDescent="0.25">
      <c r="A146" s="98" t="s">
        <v>66</v>
      </c>
      <c r="B146" s="98" t="s">
        <v>67</v>
      </c>
      <c r="C146" s="14" t="s">
        <v>66</v>
      </c>
      <c r="D146" s="14" t="s">
        <v>68</v>
      </c>
      <c r="E146" s="100" t="s">
        <v>69</v>
      </c>
      <c r="F146" s="100" t="s">
        <v>70</v>
      </c>
    </row>
    <row r="147" spans="1:6" s="76" customFormat="1" x14ac:dyDescent="0.25">
      <c r="A147" s="98">
        <v>1</v>
      </c>
      <c r="B147" s="116" t="s">
        <v>86</v>
      </c>
      <c r="C147" s="113" t="s">
        <v>438</v>
      </c>
      <c r="D147" s="114" t="s">
        <v>87</v>
      </c>
      <c r="E147" s="139">
        <v>325.45</v>
      </c>
      <c r="F147" s="100" t="s">
        <v>287</v>
      </c>
    </row>
    <row r="148" spans="1:6" s="76" customFormat="1" ht="15.75" x14ac:dyDescent="0.25">
      <c r="A148" s="15"/>
      <c r="B148" s="216" t="s">
        <v>439</v>
      </c>
      <c r="C148" s="217"/>
      <c r="D148" s="147" t="s">
        <v>449</v>
      </c>
      <c r="E148" s="17">
        <f>SUM(E147:E147)</f>
        <v>325.45</v>
      </c>
      <c r="F148" s="147" t="s">
        <v>447</v>
      </c>
    </row>
    <row r="149" spans="1:6" s="76" customFormat="1" x14ac:dyDescent="0.25">
      <c r="A149" s="15"/>
      <c r="B149" s="140"/>
      <c r="C149" s="123"/>
      <c r="D149" s="90"/>
      <c r="E149" s="20"/>
      <c r="F149" s="138"/>
    </row>
    <row r="150" spans="1:6" s="76" customFormat="1" ht="15.75" x14ac:dyDescent="0.25">
      <c r="B150" s="216"/>
      <c r="C150" s="217"/>
      <c r="D150" s="141" t="s">
        <v>282</v>
      </c>
      <c r="E150" s="17">
        <f>E19+E38+E67+E92+E136+E142+E148</f>
        <v>236682.15999999997</v>
      </c>
      <c r="F150" s="147" t="s">
        <v>135</v>
      </c>
    </row>
    <row r="151" spans="1:6" s="76" customFormat="1" x14ac:dyDescent="0.25">
      <c r="A151" s="15"/>
      <c r="B151" s="137"/>
      <c r="C151" s="123"/>
      <c r="D151" s="90"/>
      <c r="E151" s="20"/>
      <c r="F151" s="138"/>
    </row>
    <row r="152" spans="1:6" s="76" customFormat="1" ht="18" x14ac:dyDescent="0.25">
      <c r="A152" s="75"/>
      <c r="B152" s="222" t="s">
        <v>341</v>
      </c>
      <c r="C152" s="223"/>
      <c r="D152" s="84" t="s">
        <v>146</v>
      </c>
      <c r="E152" s="142" t="s">
        <v>57</v>
      </c>
      <c r="F152" s="143"/>
    </row>
    <row r="153" spans="1:6" s="76" customFormat="1" x14ac:dyDescent="0.25">
      <c r="A153" s="75"/>
      <c r="B153" s="218" t="s">
        <v>457</v>
      </c>
      <c r="C153" s="175"/>
      <c r="D153" s="141" t="s">
        <v>119</v>
      </c>
      <c r="E153" s="133">
        <v>6595.67</v>
      </c>
    </row>
    <row r="154" spans="1:6" s="76" customFormat="1" x14ac:dyDescent="0.25">
      <c r="A154" s="75"/>
      <c r="B154" s="218" t="s">
        <v>452</v>
      </c>
      <c r="C154" s="175"/>
      <c r="D154" s="141" t="s">
        <v>451</v>
      </c>
      <c r="E154" s="133">
        <v>1773.17</v>
      </c>
    </row>
    <row r="155" spans="1:6" s="76" customFormat="1" x14ac:dyDescent="0.25">
      <c r="A155" s="75"/>
      <c r="B155" s="218" t="s">
        <v>122</v>
      </c>
      <c r="C155" s="175"/>
      <c r="D155" s="141" t="s">
        <v>123</v>
      </c>
      <c r="E155" s="133">
        <v>7451.34</v>
      </c>
    </row>
    <row r="156" spans="1:6" s="76" customFormat="1" x14ac:dyDescent="0.25">
      <c r="A156" s="75"/>
      <c r="B156" s="218" t="s">
        <v>455</v>
      </c>
      <c r="C156" s="175"/>
      <c r="D156" s="141" t="s">
        <v>123</v>
      </c>
      <c r="E156" s="133">
        <v>1030.99</v>
      </c>
    </row>
    <row r="157" spans="1:6" s="76" customFormat="1" x14ac:dyDescent="0.25">
      <c r="A157" s="75"/>
      <c r="B157" s="218" t="s">
        <v>454</v>
      </c>
      <c r="C157" s="175"/>
      <c r="D157" s="141" t="s">
        <v>120</v>
      </c>
      <c r="E157" s="133">
        <v>1009.02</v>
      </c>
    </row>
    <row r="158" spans="1:6" s="76" customFormat="1" x14ac:dyDescent="0.25">
      <c r="A158" s="75"/>
      <c r="B158" s="218" t="s">
        <v>453</v>
      </c>
      <c r="C158" s="175"/>
      <c r="D158" s="141" t="s">
        <v>121</v>
      </c>
      <c r="E158" s="133">
        <v>0</v>
      </c>
    </row>
    <row r="159" spans="1:6" s="76" customFormat="1" x14ac:dyDescent="0.25">
      <c r="A159" s="75"/>
      <c r="B159" s="218" t="s">
        <v>125</v>
      </c>
      <c r="C159" s="175"/>
      <c r="D159" s="141" t="s">
        <v>124</v>
      </c>
      <c r="E159" s="133">
        <v>30669.56</v>
      </c>
    </row>
    <row r="160" spans="1:6" s="76" customFormat="1" x14ac:dyDescent="0.25">
      <c r="A160" s="75"/>
      <c r="B160" s="218" t="s">
        <v>456</v>
      </c>
      <c r="C160" s="175"/>
      <c r="D160" s="141" t="s">
        <v>124</v>
      </c>
      <c r="E160" s="133">
        <v>8470.64</v>
      </c>
    </row>
    <row r="161" spans="1:6" s="76" customFormat="1" x14ac:dyDescent="0.25">
      <c r="A161" s="75"/>
      <c r="B161" s="213" t="s">
        <v>126</v>
      </c>
      <c r="C161" s="214"/>
      <c r="D161" s="50" t="s">
        <v>127</v>
      </c>
      <c r="E161" s="133">
        <v>893.38</v>
      </c>
    </row>
    <row r="162" spans="1:6" s="76" customFormat="1" x14ac:dyDescent="0.25">
      <c r="A162" s="75"/>
      <c r="B162" s="208" t="s">
        <v>128</v>
      </c>
      <c r="C162" s="209"/>
      <c r="D162" s="210"/>
      <c r="E162" s="31">
        <f>SUM(E153:E161)</f>
        <v>57893.77</v>
      </c>
    </row>
    <row r="163" spans="1:6" s="145" customFormat="1" x14ac:dyDescent="0.25">
      <c r="A163" s="144"/>
      <c r="B163" s="211" t="s">
        <v>440</v>
      </c>
      <c r="C163" s="212"/>
      <c r="D163" s="51" t="s">
        <v>129</v>
      </c>
      <c r="E163" s="30">
        <v>175450.95</v>
      </c>
    </row>
    <row r="164" spans="1:6" s="76" customFormat="1" x14ac:dyDescent="0.25">
      <c r="A164" s="75"/>
      <c r="B164" s="213" t="s">
        <v>441</v>
      </c>
      <c r="C164" s="214"/>
      <c r="D164" s="146" t="s">
        <v>442</v>
      </c>
      <c r="E164" s="30">
        <v>3337.44</v>
      </c>
    </row>
    <row r="165" spans="1:6" s="76" customFormat="1" ht="15.75" x14ac:dyDescent="0.25">
      <c r="A165" s="75"/>
      <c r="B165" s="215" t="s">
        <v>458</v>
      </c>
      <c r="C165" s="215"/>
      <c r="D165" s="215"/>
      <c r="E165" s="31">
        <f>SUM(E162:E164)</f>
        <v>236682.16</v>
      </c>
      <c r="F165" s="147" t="s">
        <v>135</v>
      </c>
    </row>
  </sheetData>
  <mergeCells count="33">
    <mergeCell ref="A13:E13"/>
    <mergeCell ref="A9:H9"/>
    <mergeCell ref="A10:I10"/>
    <mergeCell ref="B152:C152"/>
    <mergeCell ref="A11:I11"/>
    <mergeCell ref="A4:D4"/>
    <mergeCell ref="E4:I4"/>
    <mergeCell ref="A5:D5"/>
    <mergeCell ref="A8:I8"/>
    <mergeCell ref="E5:I5"/>
    <mergeCell ref="A6:D6"/>
    <mergeCell ref="E6:I6"/>
    <mergeCell ref="A1:D1"/>
    <mergeCell ref="E1:I1"/>
    <mergeCell ref="A2:D2"/>
    <mergeCell ref="E2:I2"/>
    <mergeCell ref="A3:D3"/>
    <mergeCell ref="E3:I3"/>
    <mergeCell ref="B162:D162"/>
    <mergeCell ref="B163:C163"/>
    <mergeCell ref="B164:C164"/>
    <mergeCell ref="B165:D165"/>
    <mergeCell ref="B148:C148"/>
    <mergeCell ref="B155:C155"/>
    <mergeCell ref="B154:C154"/>
    <mergeCell ref="B156:C156"/>
    <mergeCell ref="B160:C160"/>
    <mergeCell ref="B159:C159"/>
    <mergeCell ref="B161:C161"/>
    <mergeCell ref="B150:C150"/>
    <mergeCell ref="B153:C153"/>
    <mergeCell ref="B157:C157"/>
    <mergeCell ref="B158:C158"/>
  </mergeCells>
  <pageMargins left="0.70866141732283472" right="0.70866141732283472" top="0.55118110236220474" bottom="0.55118110236220474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M51" sqref="M51"/>
    </sheetView>
  </sheetViews>
  <sheetFormatPr defaultRowHeight="15" x14ac:dyDescent="0.25"/>
  <cols>
    <col min="1" max="1" width="4.7109375" customWidth="1"/>
    <col min="2" max="2" width="7.85546875" customWidth="1"/>
    <col min="5" max="5" width="29.140625" customWidth="1"/>
    <col min="6" max="7" width="13.28515625" customWidth="1"/>
    <col min="10" max="10" width="16.28515625" customWidth="1"/>
    <col min="11" max="11" width="18.5703125" customWidth="1"/>
  </cols>
  <sheetData>
    <row r="1" spans="1:11" ht="15.75" x14ac:dyDescent="0.25">
      <c r="B1" s="43" t="s">
        <v>147</v>
      </c>
      <c r="C1" s="44"/>
      <c r="D1" s="44"/>
      <c r="E1" s="44"/>
      <c r="F1" s="44"/>
      <c r="G1" s="44"/>
      <c r="H1" s="44"/>
      <c r="I1" s="45"/>
      <c r="J1" s="45"/>
      <c r="K1" s="46"/>
    </row>
    <row r="2" spans="1:11" ht="15.75" x14ac:dyDescent="0.25">
      <c r="A2" s="45"/>
      <c r="B2" s="47" t="s">
        <v>148</v>
      </c>
      <c r="C2" s="40"/>
      <c r="D2" s="40"/>
      <c r="E2" s="48"/>
      <c r="F2" s="48"/>
      <c r="G2" s="48"/>
      <c r="H2" s="48"/>
      <c r="I2" s="45"/>
      <c r="J2" s="45"/>
    </row>
    <row r="3" spans="1:11" ht="15.75" x14ac:dyDescent="0.25">
      <c r="B3" s="47" t="s">
        <v>518</v>
      </c>
      <c r="C3" s="40"/>
      <c r="D3" s="40"/>
    </row>
    <row r="4" spans="1:11" ht="15.75" x14ac:dyDescent="0.25">
      <c r="C4" s="229" t="s">
        <v>472</v>
      </c>
      <c r="D4" s="229"/>
      <c r="E4" s="229"/>
      <c r="F4" s="229"/>
      <c r="G4" s="229"/>
      <c r="H4" s="229"/>
      <c r="I4" s="229"/>
      <c r="J4" s="229"/>
      <c r="K4" s="229"/>
    </row>
    <row r="5" spans="1:11" s="49" customFormat="1" ht="12.75" x14ac:dyDescent="0.2">
      <c r="A5" s="238"/>
      <c r="B5" s="239" t="s">
        <v>149</v>
      </c>
      <c r="C5" s="241" t="s">
        <v>150</v>
      </c>
      <c r="D5" s="242"/>
      <c r="E5" s="243"/>
      <c r="F5" s="50" t="s">
        <v>151</v>
      </c>
      <c r="G5" s="50" t="s">
        <v>152</v>
      </c>
      <c r="H5" s="244" t="s">
        <v>153</v>
      </c>
      <c r="I5" s="257"/>
      <c r="J5" s="79" t="s">
        <v>154</v>
      </c>
      <c r="K5" s="50" t="s">
        <v>155</v>
      </c>
    </row>
    <row r="6" spans="1:11" s="49" customFormat="1" ht="12.75" x14ac:dyDescent="0.2">
      <c r="A6" s="238"/>
      <c r="B6" s="240"/>
      <c r="C6" s="230"/>
      <c r="D6" s="231"/>
      <c r="E6" s="232"/>
      <c r="F6" s="51" t="s">
        <v>186</v>
      </c>
      <c r="G6" s="51" t="s">
        <v>186</v>
      </c>
      <c r="H6" s="258"/>
      <c r="I6" s="259"/>
      <c r="J6" s="52" t="s">
        <v>186</v>
      </c>
      <c r="K6" s="51" t="s">
        <v>459</v>
      </c>
    </row>
    <row r="7" spans="1:11" s="53" customFormat="1" ht="10.5" customHeight="1" x14ac:dyDescent="0.2">
      <c r="B7" s="80">
        <v>1</v>
      </c>
      <c r="C7" s="237">
        <v>2</v>
      </c>
      <c r="D7" s="237"/>
      <c r="E7" s="237"/>
      <c r="F7" s="80">
        <v>3</v>
      </c>
      <c r="G7" s="80">
        <v>4</v>
      </c>
      <c r="H7" s="237">
        <v>5</v>
      </c>
      <c r="I7" s="237"/>
      <c r="J7" s="80">
        <v>6</v>
      </c>
      <c r="K7" s="80">
        <v>7</v>
      </c>
    </row>
    <row r="8" spans="1:11" s="24" customFormat="1" ht="15.75" x14ac:dyDescent="0.25">
      <c r="B8" s="54">
        <v>1</v>
      </c>
      <c r="C8" s="273" t="s">
        <v>474</v>
      </c>
      <c r="D8" s="274"/>
      <c r="E8" s="274"/>
      <c r="F8" s="55">
        <v>90188.65</v>
      </c>
      <c r="G8" s="55">
        <v>88822.44</v>
      </c>
      <c r="H8" s="236">
        <f t="shared" ref="H8:H20" si="0">F8-G8</f>
        <v>1366.2099999999919</v>
      </c>
      <c r="I8" s="236"/>
      <c r="J8" s="81">
        <v>82226.77</v>
      </c>
      <c r="K8" s="55">
        <f>G8-J8</f>
        <v>6595.6699999999983</v>
      </c>
    </row>
    <row r="9" spans="1:11" s="24" customFormat="1" ht="15.75" x14ac:dyDescent="0.25">
      <c r="B9" s="54">
        <v>2</v>
      </c>
      <c r="C9" s="273" t="s">
        <v>473</v>
      </c>
      <c r="D9" s="274"/>
      <c r="E9" s="274"/>
      <c r="F9" s="55">
        <v>19751.37</v>
      </c>
      <c r="G9" s="55">
        <v>21524.54</v>
      </c>
      <c r="H9" s="236">
        <f>F9-G9</f>
        <v>-1773.1700000000019</v>
      </c>
      <c r="I9" s="236"/>
      <c r="J9" s="81">
        <v>19751.37</v>
      </c>
      <c r="K9" s="55">
        <f>G9-J9</f>
        <v>1773.1700000000019</v>
      </c>
    </row>
    <row r="10" spans="1:11" s="24" customFormat="1" ht="15.75" x14ac:dyDescent="0.25">
      <c r="B10" s="54">
        <v>3</v>
      </c>
      <c r="C10" s="273" t="s">
        <v>158</v>
      </c>
      <c r="D10" s="274"/>
      <c r="E10" s="274"/>
      <c r="F10" s="55">
        <v>60069.19</v>
      </c>
      <c r="G10" s="55">
        <v>60742.65</v>
      </c>
      <c r="H10" s="236">
        <f t="shared" si="0"/>
        <v>-673.45999999999913</v>
      </c>
      <c r="I10" s="236"/>
      <c r="J10" s="81">
        <v>53291.31</v>
      </c>
      <c r="K10" s="55">
        <f t="shared" ref="K10:K20" si="1">G10-J10</f>
        <v>7451.3400000000038</v>
      </c>
    </row>
    <row r="11" spans="1:11" ht="15.75" x14ac:dyDescent="0.25">
      <c r="B11" s="54">
        <v>4</v>
      </c>
      <c r="C11" s="275" t="s">
        <v>159</v>
      </c>
      <c r="D11" s="275"/>
      <c r="E11" s="275"/>
      <c r="F11" s="56">
        <v>0</v>
      </c>
      <c r="G11" s="56">
        <v>0</v>
      </c>
      <c r="H11" s="254">
        <f>F11-G11</f>
        <v>0</v>
      </c>
      <c r="I11" s="254"/>
      <c r="J11" s="81">
        <v>0</v>
      </c>
      <c r="K11" s="56">
        <f>G11-J11</f>
        <v>0</v>
      </c>
    </row>
    <row r="12" spans="1:11" ht="15.75" x14ac:dyDescent="0.25">
      <c r="B12" s="54">
        <v>5</v>
      </c>
      <c r="C12" s="275" t="s">
        <v>160</v>
      </c>
      <c r="D12" s="275"/>
      <c r="E12" s="275"/>
      <c r="F12" s="56">
        <v>5077.13</v>
      </c>
      <c r="G12" s="56">
        <v>5247.72</v>
      </c>
      <c r="H12" s="254">
        <f t="shared" si="0"/>
        <v>-170.59000000000015</v>
      </c>
      <c r="I12" s="254"/>
      <c r="J12" s="82">
        <v>4216.7299999999996</v>
      </c>
      <c r="K12" s="56">
        <f t="shared" si="1"/>
        <v>1030.9900000000007</v>
      </c>
    </row>
    <row r="13" spans="1:11" ht="15.75" x14ac:dyDescent="0.25">
      <c r="B13" s="54">
        <v>6</v>
      </c>
      <c r="C13" s="275" t="s">
        <v>161</v>
      </c>
      <c r="D13" s="275"/>
      <c r="E13" s="275"/>
      <c r="F13" s="56">
        <v>228</v>
      </c>
      <c r="G13" s="56">
        <v>228</v>
      </c>
      <c r="H13" s="254">
        <f>F13-G13</f>
        <v>0</v>
      </c>
      <c r="I13" s="254"/>
      <c r="J13" s="82">
        <v>228</v>
      </c>
      <c r="K13" s="56">
        <f>G13-J13</f>
        <v>0</v>
      </c>
    </row>
    <row r="14" spans="1:11" ht="15.75" x14ac:dyDescent="0.25">
      <c r="B14" s="54">
        <v>7</v>
      </c>
      <c r="C14" s="275" t="s">
        <v>162</v>
      </c>
      <c r="D14" s="275"/>
      <c r="E14" s="275"/>
      <c r="F14" s="56">
        <v>6422.12</v>
      </c>
      <c r="G14" s="56">
        <v>8134.75</v>
      </c>
      <c r="H14" s="236">
        <f t="shared" si="0"/>
        <v>-1712.63</v>
      </c>
      <c r="I14" s="236"/>
      <c r="J14" s="82">
        <v>7125.73</v>
      </c>
      <c r="K14" s="56">
        <f t="shared" si="1"/>
        <v>1009.0200000000004</v>
      </c>
    </row>
    <row r="15" spans="1:11" ht="15.75" x14ac:dyDescent="0.25">
      <c r="B15" s="54">
        <v>8</v>
      </c>
      <c r="C15" s="275" t="s">
        <v>163</v>
      </c>
      <c r="D15" s="275"/>
      <c r="E15" s="275"/>
      <c r="F15" s="56">
        <v>2200.91</v>
      </c>
      <c r="G15" s="56">
        <v>1021.9</v>
      </c>
      <c r="H15" s="254">
        <f t="shared" si="0"/>
        <v>1179.0099999999998</v>
      </c>
      <c r="I15" s="254"/>
      <c r="J15" s="82">
        <v>1021.9</v>
      </c>
      <c r="K15" s="56">
        <f t="shared" si="1"/>
        <v>0</v>
      </c>
    </row>
    <row r="16" spans="1:11" ht="15.75" x14ac:dyDescent="0.25">
      <c r="B16" s="54">
        <v>9</v>
      </c>
      <c r="C16" s="275" t="s">
        <v>164</v>
      </c>
      <c r="D16" s="275"/>
      <c r="E16" s="275"/>
      <c r="F16" s="56">
        <v>108908.38</v>
      </c>
      <c r="G16" s="56">
        <v>106202.8</v>
      </c>
      <c r="H16" s="254">
        <f>F16-G16</f>
        <v>2705.5800000000017</v>
      </c>
      <c r="I16" s="254"/>
      <c r="J16" s="82">
        <v>97732.160000000003</v>
      </c>
      <c r="K16" s="56">
        <f>G16-J16</f>
        <v>8470.64</v>
      </c>
    </row>
    <row r="17" spans="1:11" ht="15.75" x14ac:dyDescent="0.25">
      <c r="B17" s="54">
        <v>10</v>
      </c>
      <c r="C17" s="275" t="s">
        <v>165</v>
      </c>
      <c r="D17" s="275"/>
      <c r="E17" s="275"/>
      <c r="F17" s="56">
        <v>68967.19</v>
      </c>
      <c r="G17" s="56">
        <v>51060.02</v>
      </c>
      <c r="H17" s="254">
        <f>F17-G17</f>
        <v>17907.170000000006</v>
      </c>
      <c r="I17" s="254"/>
      <c r="J17" s="82">
        <v>51060.02</v>
      </c>
      <c r="K17" s="56">
        <f>G17-J17</f>
        <v>0</v>
      </c>
    </row>
    <row r="18" spans="1:11" ht="15.75" x14ac:dyDescent="0.25">
      <c r="B18" s="54">
        <v>11</v>
      </c>
      <c r="C18" s="275" t="s">
        <v>166</v>
      </c>
      <c r="D18" s="275"/>
      <c r="E18" s="275"/>
      <c r="F18" s="56">
        <v>18389.79</v>
      </c>
      <c r="G18" s="56">
        <v>13686.77</v>
      </c>
      <c r="H18" s="254">
        <f t="shared" si="0"/>
        <v>4703.0200000000004</v>
      </c>
      <c r="I18" s="254"/>
      <c r="J18" s="82">
        <v>13686.77</v>
      </c>
      <c r="K18" s="56">
        <f t="shared" si="1"/>
        <v>0</v>
      </c>
    </row>
    <row r="19" spans="1:11" ht="15.75" x14ac:dyDescent="0.25">
      <c r="B19" s="54">
        <v>12</v>
      </c>
      <c r="C19" s="275" t="s">
        <v>167</v>
      </c>
      <c r="D19" s="275"/>
      <c r="E19" s="275"/>
      <c r="F19" s="56">
        <v>4872.01</v>
      </c>
      <c r="G19" s="56">
        <v>9006.35</v>
      </c>
      <c r="H19" s="254">
        <f t="shared" si="0"/>
        <v>-4134.34</v>
      </c>
      <c r="I19" s="254"/>
      <c r="J19" s="82">
        <v>8112.97</v>
      </c>
      <c r="K19" s="56">
        <f t="shared" si="1"/>
        <v>893.38000000000011</v>
      </c>
    </row>
    <row r="20" spans="1:11" ht="15.75" x14ac:dyDescent="0.25">
      <c r="B20" s="54">
        <v>13</v>
      </c>
      <c r="C20" s="275" t="s">
        <v>168</v>
      </c>
      <c r="D20" s="275"/>
      <c r="E20" s="275"/>
      <c r="F20" s="56">
        <v>0</v>
      </c>
      <c r="G20" s="56">
        <v>0</v>
      </c>
      <c r="H20" s="254">
        <f t="shared" si="0"/>
        <v>0</v>
      </c>
      <c r="I20" s="254"/>
      <c r="J20" s="82">
        <v>0</v>
      </c>
      <c r="K20" s="56">
        <f t="shared" si="1"/>
        <v>0</v>
      </c>
    </row>
    <row r="21" spans="1:11" s="57" customFormat="1" ht="15.75" x14ac:dyDescent="0.25">
      <c r="B21" s="156" t="s">
        <v>476</v>
      </c>
      <c r="C21" s="224" t="s">
        <v>475</v>
      </c>
      <c r="D21" s="225"/>
      <c r="E21" s="226"/>
      <c r="F21" s="56">
        <f>SUM(F8:F20)</f>
        <v>385074.74</v>
      </c>
      <c r="G21" s="56">
        <f>SUM(G8:G20)</f>
        <v>365677.94</v>
      </c>
      <c r="H21" s="265">
        <f>SUM(H8:H20)</f>
        <v>19396.8</v>
      </c>
      <c r="I21" s="276"/>
      <c r="J21" s="56">
        <f>SUM(J8:J20)</f>
        <v>338453.73000000004</v>
      </c>
      <c r="K21" s="56">
        <f>SUM(K8:K20)</f>
        <v>27224.210000000006</v>
      </c>
    </row>
    <row r="22" spans="1:11" ht="15.75" x14ac:dyDescent="0.25">
      <c r="A22" s="45"/>
      <c r="B22" s="155" t="s">
        <v>477</v>
      </c>
      <c r="C22" s="261" t="s">
        <v>478</v>
      </c>
      <c r="D22" s="262"/>
      <c r="E22" s="263"/>
      <c r="F22" s="56">
        <v>2129818</v>
      </c>
      <c r="G22" s="56">
        <v>2129818</v>
      </c>
      <c r="H22" s="254">
        <f>F22-G22</f>
        <v>0</v>
      </c>
      <c r="I22" s="254"/>
      <c r="J22" s="82">
        <v>0</v>
      </c>
      <c r="K22" s="56">
        <v>0</v>
      </c>
    </row>
    <row r="23" spans="1:11" ht="15.75" x14ac:dyDescent="0.25">
      <c r="B23" s="156" t="s">
        <v>479</v>
      </c>
      <c r="C23" s="224" t="s">
        <v>480</v>
      </c>
      <c r="D23" s="225"/>
      <c r="E23" s="226"/>
      <c r="F23" s="59">
        <f>SUM(F21:F22)</f>
        <v>2514892.7400000002</v>
      </c>
      <c r="G23" s="59">
        <f>SUM(G21:G22)</f>
        <v>2495495.94</v>
      </c>
      <c r="H23" s="227">
        <f>SUM(H21:H22)</f>
        <v>19396.8</v>
      </c>
      <c r="I23" s="264"/>
      <c r="J23" s="59">
        <f>SUM(J21:J22)</f>
        <v>338453.73000000004</v>
      </c>
      <c r="K23" s="59">
        <f>SUM(K21:K22)</f>
        <v>27224.210000000006</v>
      </c>
    </row>
    <row r="24" spans="1:11" s="149" customFormat="1" x14ac:dyDescent="0.2">
      <c r="B24" s="155" t="s">
        <v>481</v>
      </c>
      <c r="C24" s="261" t="s">
        <v>482</v>
      </c>
      <c r="D24" s="262"/>
      <c r="E24" s="263"/>
      <c r="F24" s="56">
        <v>866.7</v>
      </c>
      <c r="G24" s="56">
        <v>866.7</v>
      </c>
      <c r="H24" s="265">
        <f>F24-G24</f>
        <v>0</v>
      </c>
      <c r="I24" s="266"/>
      <c r="J24" s="56">
        <v>0</v>
      </c>
      <c r="K24" s="56">
        <f>G24-F24</f>
        <v>0</v>
      </c>
    </row>
    <row r="25" spans="1:11" s="149" customFormat="1" x14ac:dyDescent="0.2">
      <c r="B25" s="155" t="s">
        <v>483</v>
      </c>
      <c r="C25" s="261" t="s">
        <v>460</v>
      </c>
      <c r="D25" s="262"/>
      <c r="E25" s="263"/>
      <c r="F25" s="56">
        <v>0</v>
      </c>
      <c r="G25" s="56">
        <v>30669.56</v>
      </c>
      <c r="H25" s="265">
        <f>F25-G25</f>
        <v>-30669.56</v>
      </c>
      <c r="I25" s="266"/>
      <c r="J25" s="56">
        <v>0</v>
      </c>
      <c r="K25" s="56">
        <f>G25-J25</f>
        <v>30669.56</v>
      </c>
    </row>
    <row r="26" spans="1:11" s="149" customFormat="1" x14ac:dyDescent="0.2">
      <c r="B26" s="155" t="s">
        <v>484</v>
      </c>
      <c r="C26" s="261" t="s">
        <v>461</v>
      </c>
      <c r="D26" s="262"/>
      <c r="E26" s="263"/>
      <c r="F26" s="56"/>
      <c r="G26" s="56"/>
      <c r="H26" s="265"/>
      <c r="I26" s="266"/>
      <c r="J26" s="56"/>
      <c r="K26" s="56">
        <v>178788.39</v>
      </c>
    </row>
    <row r="27" spans="1:11" ht="16.5" thickBot="1" x14ac:dyDescent="0.3">
      <c r="B27" s="156" t="s">
        <v>485</v>
      </c>
      <c r="C27" s="224" t="s">
        <v>169</v>
      </c>
      <c r="D27" s="225"/>
      <c r="E27" s="226"/>
      <c r="F27" s="150">
        <f>SUM(F23:F25)</f>
        <v>2515759.4400000004</v>
      </c>
      <c r="G27" s="59">
        <f>SUM(G23:G25)</f>
        <v>2527032.2000000002</v>
      </c>
      <c r="H27" s="267">
        <f>SUM(H23:H25)</f>
        <v>-11272.760000000002</v>
      </c>
      <c r="I27" s="268"/>
      <c r="J27" s="59">
        <f>SUM(J23:J25)</f>
        <v>338453.73000000004</v>
      </c>
      <c r="K27" s="59">
        <f>SUM(K23:K26)</f>
        <v>236682.16000000003</v>
      </c>
    </row>
    <row r="28" spans="1:11" ht="16.5" thickBot="1" x14ac:dyDescent="0.3">
      <c r="B28" s="151"/>
      <c r="C28" s="152"/>
      <c r="D28" s="152"/>
      <c r="E28" s="152"/>
      <c r="F28" s="153" t="s">
        <v>462</v>
      </c>
      <c r="G28" s="153" t="s">
        <v>463</v>
      </c>
      <c r="H28" s="269" t="s">
        <v>490</v>
      </c>
      <c r="I28" s="270"/>
      <c r="J28" s="154"/>
      <c r="K28" s="153" t="s">
        <v>464</v>
      </c>
    </row>
    <row r="29" spans="1:11" x14ac:dyDescent="0.25">
      <c r="B29" s="60"/>
    </row>
    <row r="30" spans="1:11" x14ac:dyDescent="0.25">
      <c r="B30" s="60"/>
    </row>
    <row r="31" spans="1:11" x14ac:dyDescent="0.25">
      <c r="B31" s="60"/>
    </row>
    <row r="32" spans="1:11" x14ac:dyDescent="0.25">
      <c r="B32" s="60"/>
    </row>
    <row r="33" spans="1:11" x14ac:dyDescent="0.25">
      <c r="B33" s="60"/>
    </row>
    <row r="34" spans="1:11" x14ac:dyDescent="0.25">
      <c r="B34" s="60"/>
    </row>
    <row r="35" spans="1:11" x14ac:dyDescent="0.25">
      <c r="B35" s="60"/>
    </row>
    <row r="36" spans="1:11" x14ac:dyDescent="0.25">
      <c r="B36" s="60"/>
    </row>
    <row r="37" spans="1:11" ht="15.75" x14ac:dyDescent="0.25">
      <c r="D37" s="229" t="s">
        <v>471</v>
      </c>
      <c r="E37" s="229"/>
      <c r="F37" s="229"/>
      <c r="G37" s="229"/>
    </row>
    <row r="38" spans="1:11" s="49" customFormat="1" x14ac:dyDescent="0.25">
      <c r="A38" s="238"/>
      <c r="B38" s="239" t="s">
        <v>149</v>
      </c>
      <c r="C38" s="241" t="s">
        <v>150</v>
      </c>
      <c r="D38" s="242"/>
      <c r="E38" s="243"/>
      <c r="F38" s="50" t="s">
        <v>170</v>
      </c>
      <c r="G38" s="50" t="s">
        <v>171</v>
      </c>
      <c r="H38" s="244" t="s">
        <v>465</v>
      </c>
      <c r="I38" s="257"/>
      <c r="J38"/>
      <c r="K38"/>
    </row>
    <row r="39" spans="1:11" s="49" customFormat="1" x14ac:dyDescent="0.25">
      <c r="A39" s="238"/>
      <c r="B39" s="240"/>
      <c r="C39" s="230" t="s">
        <v>172</v>
      </c>
      <c r="D39" s="271"/>
      <c r="E39" s="272"/>
      <c r="F39" s="51" t="s">
        <v>466</v>
      </c>
      <c r="G39" s="51" t="s">
        <v>467</v>
      </c>
      <c r="H39" s="258"/>
      <c r="I39" s="259"/>
      <c r="J39"/>
      <c r="K39"/>
    </row>
    <row r="40" spans="1:11" s="53" customFormat="1" ht="10.5" customHeight="1" x14ac:dyDescent="0.25">
      <c r="B40" s="83">
        <v>1</v>
      </c>
      <c r="C40" s="260">
        <v>2</v>
      </c>
      <c r="D40" s="260"/>
      <c r="E40" s="260"/>
      <c r="F40" s="83">
        <v>3</v>
      </c>
      <c r="G40" s="83">
        <v>4</v>
      </c>
      <c r="H40" s="260">
        <v>5</v>
      </c>
      <c r="I40" s="260"/>
      <c r="J40"/>
      <c r="K40"/>
    </row>
    <row r="41" spans="1:11" ht="15.75" x14ac:dyDescent="0.25">
      <c r="B41" s="54">
        <v>1</v>
      </c>
      <c r="C41" s="273" t="s">
        <v>156</v>
      </c>
      <c r="D41" s="274"/>
      <c r="E41" s="274"/>
      <c r="F41" s="56">
        <v>-7961.88</v>
      </c>
      <c r="G41" s="56">
        <f>H8</f>
        <v>1366.2099999999919</v>
      </c>
      <c r="H41" s="254">
        <f>F41+G41</f>
        <v>-6595.6700000000083</v>
      </c>
      <c r="I41" s="254"/>
    </row>
    <row r="42" spans="1:11" ht="15.75" x14ac:dyDescent="0.25">
      <c r="B42" s="54">
        <v>2</v>
      </c>
      <c r="C42" s="273" t="s">
        <v>157</v>
      </c>
      <c r="D42" s="274"/>
      <c r="E42" s="274"/>
      <c r="F42" s="56">
        <v>0</v>
      </c>
      <c r="G42" s="56">
        <f>H9</f>
        <v>-1773.1700000000019</v>
      </c>
      <c r="H42" s="254">
        <f t="shared" ref="H42:H53" si="2">F42+G42</f>
        <v>-1773.1700000000019</v>
      </c>
      <c r="I42" s="254"/>
    </row>
    <row r="43" spans="1:11" ht="15.75" x14ac:dyDescent="0.25">
      <c r="B43" s="54">
        <v>3</v>
      </c>
      <c r="C43" s="273" t="s">
        <v>158</v>
      </c>
      <c r="D43" s="274"/>
      <c r="E43" s="274"/>
      <c r="F43" s="56">
        <v>-6777.88</v>
      </c>
      <c r="G43" s="56">
        <f>H10</f>
        <v>-673.45999999999913</v>
      </c>
      <c r="H43" s="254">
        <f t="shared" si="2"/>
        <v>-7451.3399999999992</v>
      </c>
      <c r="I43" s="254"/>
    </row>
    <row r="44" spans="1:11" ht="15.75" x14ac:dyDescent="0.25">
      <c r="B44" s="54">
        <v>4</v>
      </c>
      <c r="C44" s="275" t="s">
        <v>159</v>
      </c>
      <c r="D44" s="275"/>
      <c r="E44" s="275"/>
      <c r="F44" s="56">
        <v>0</v>
      </c>
      <c r="G44" s="56">
        <f>H11</f>
        <v>0</v>
      </c>
      <c r="H44" s="254">
        <f t="shared" si="2"/>
        <v>0</v>
      </c>
      <c r="I44" s="254"/>
    </row>
    <row r="45" spans="1:11" ht="15.75" x14ac:dyDescent="0.25">
      <c r="B45" s="54">
        <v>5</v>
      </c>
      <c r="C45" s="275" t="s">
        <v>160</v>
      </c>
      <c r="D45" s="275"/>
      <c r="E45" s="275"/>
      <c r="F45" s="56">
        <v>-860.4</v>
      </c>
      <c r="G45" s="56">
        <f>H12</f>
        <v>-170.59000000000015</v>
      </c>
      <c r="H45" s="254">
        <f t="shared" si="2"/>
        <v>-1030.9900000000002</v>
      </c>
      <c r="I45" s="254"/>
    </row>
    <row r="46" spans="1:11" ht="15.75" x14ac:dyDescent="0.25">
      <c r="B46" s="54">
        <v>6</v>
      </c>
      <c r="C46" s="275" t="s">
        <v>161</v>
      </c>
      <c r="D46" s="275"/>
      <c r="E46" s="275"/>
      <c r="F46" s="56">
        <v>0</v>
      </c>
      <c r="G46" s="56">
        <f>H13</f>
        <v>0</v>
      </c>
      <c r="H46" s="254">
        <f t="shared" si="2"/>
        <v>0</v>
      </c>
      <c r="I46" s="254"/>
    </row>
    <row r="47" spans="1:11" ht="15.75" x14ac:dyDescent="0.25">
      <c r="B47" s="54">
        <v>7</v>
      </c>
      <c r="C47" s="275" t="s">
        <v>162</v>
      </c>
      <c r="D47" s="275"/>
      <c r="E47" s="275"/>
      <c r="F47" s="56">
        <v>3593.08</v>
      </c>
      <c r="G47" s="56">
        <f>H14</f>
        <v>-1712.63</v>
      </c>
      <c r="H47" s="254">
        <f t="shared" si="2"/>
        <v>1880.4499999999998</v>
      </c>
      <c r="I47" s="254"/>
    </row>
    <row r="48" spans="1:11" ht="15.75" x14ac:dyDescent="0.25">
      <c r="B48" s="54">
        <v>8</v>
      </c>
      <c r="C48" s="275" t="s">
        <v>163</v>
      </c>
      <c r="D48" s="275"/>
      <c r="E48" s="275"/>
      <c r="F48" s="56">
        <v>696.28</v>
      </c>
      <c r="G48" s="56">
        <f>H15</f>
        <v>1179.0099999999998</v>
      </c>
      <c r="H48" s="254">
        <f t="shared" si="2"/>
        <v>1875.2899999999997</v>
      </c>
      <c r="I48" s="254"/>
    </row>
    <row r="49" spans="1:11" ht="15.75" x14ac:dyDescent="0.25">
      <c r="B49" s="54">
        <v>9</v>
      </c>
      <c r="C49" s="275" t="s">
        <v>164</v>
      </c>
      <c r="D49" s="275"/>
      <c r="E49" s="275"/>
      <c r="F49" s="56">
        <v>-9431.0300000000007</v>
      </c>
      <c r="G49" s="56">
        <f>H16</f>
        <v>2705.5800000000017</v>
      </c>
      <c r="H49" s="254">
        <f t="shared" si="2"/>
        <v>-6725.4499999999989</v>
      </c>
      <c r="I49" s="254"/>
    </row>
    <row r="50" spans="1:11" ht="15.75" x14ac:dyDescent="0.25">
      <c r="B50" s="54">
        <v>10</v>
      </c>
      <c r="C50" s="275" t="s">
        <v>165</v>
      </c>
      <c r="D50" s="275"/>
      <c r="E50" s="275"/>
      <c r="F50" s="56">
        <v>-16603.75</v>
      </c>
      <c r="G50" s="56">
        <f>H17</f>
        <v>17907.170000000006</v>
      </c>
      <c r="H50" s="254">
        <f t="shared" si="2"/>
        <v>1303.4200000000055</v>
      </c>
      <c r="I50" s="254"/>
    </row>
    <row r="51" spans="1:11" ht="15.75" x14ac:dyDescent="0.25">
      <c r="B51" s="54">
        <v>11</v>
      </c>
      <c r="C51" s="275" t="s">
        <v>166</v>
      </c>
      <c r="D51" s="275"/>
      <c r="E51" s="275"/>
      <c r="F51" s="56">
        <v>12298.51</v>
      </c>
      <c r="G51" s="56">
        <f>H18</f>
        <v>4703.0200000000004</v>
      </c>
      <c r="H51" s="254">
        <f t="shared" si="2"/>
        <v>17001.53</v>
      </c>
      <c r="I51" s="254"/>
    </row>
    <row r="52" spans="1:11" ht="15.75" x14ac:dyDescent="0.25">
      <c r="B52" s="54">
        <v>12</v>
      </c>
      <c r="C52" s="275" t="s">
        <v>167</v>
      </c>
      <c r="D52" s="275"/>
      <c r="E52" s="275"/>
      <c r="F52" s="56">
        <v>6548.14</v>
      </c>
      <c r="G52" s="56">
        <f>H19</f>
        <v>-4134.34</v>
      </c>
      <c r="H52" s="254">
        <f t="shared" si="2"/>
        <v>2413.8000000000002</v>
      </c>
      <c r="I52" s="254"/>
    </row>
    <row r="53" spans="1:11" ht="15.75" x14ac:dyDescent="0.25">
      <c r="B53" s="54">
        <v>13</v>
      </c>
      <c r="C53" s="275" t="s">
        <v>168</v>
      </c>
      <c r="D53" s="275"/>
      <c r="E53" s="275"/>
      <c r="F53" s="56">
        <v>0</v>
      </c>
      <c r="G53" s="56">
        <f>H20</f>
        <v>0</v>
      </c>
      <c r="H53" s="254">
        <f t="shared" si="2"/>
        <v>0</v>
      </c>
      <c r="I53" s="254"/>
    </row>
    <row r="54" spans="1:11" s="57" customFormat="1" ht="15.75" x14ac:dyDescent="0.25">
      <c r="B54" s="156" t="s">
        <v>476</v>
      </c>
      <c r="C54" s="248" t="s">
        <v>487</v>
      </c>
      <c r="D54" s="248"/>
      <c r="E54" s="248"/>
      <c r="F54" s="59">
        <f>SUM(F41:F53)</f>
        <v>-18498.93</v>
      </c>
      <c r="G54" s="59">
        <f>SUM(G41:G53)</f>
        <v>19396.8</v>
      </c>
      <c r="H54" s="249">
        <f>SUM(H41:H53)</f>
        <v>897.86999999999261</v>
      </c>
      <c r="I54" s="250"/>
      <c r="J54"/>
      <c r="K54"/>
    </row>
    <row r="55" spans="1:11" ht="15.75" x14ac:dyDescent="0.25">
      <c r="B55" s="54" t="s">
        <v>486</v>
      </c>
      <c r="C55" s="251" t="s">
        <v>491</v>
      </c>
      <c r="D55" s="252"/>
      <c r="E55" s="253"/>
      <c r="F55" s="56">
        <v>0</v>
      </c>
      <c r="G55" s="56">
        <v>-30669.56</v>
      </c>
      <c r="H55" s="254">
        <f>F55+G55</f>
        <v>-30669.56</v>
      </c>
      <c r="I55" s="254"/>
    </row>
    <row r="56" spans="1:11" s="57" customFormat="1" ht="16.5" thickBot="1" x14ac:dyDescent="0.3">
      <c r="B56" s="156"/>
      <c r="C56" s="224" t="s">
        <v>169</v>
      </c>
      <c r="D56" s="225"/>
      <c r="E56" s="226"/>
      <c r="F56" s="59">
        <f>F54+F55</f>
        <v>-18498.93</v>
      </c>
      <c r="G56" s="59">
        <f>G54+G55</f>
        <v>-11272.760000000002</v>
      </c>
      <c r="H56" s="255">
        <f>H54+H55</f>
        <v>-29771.69000000001</v>
      </c>
      <c r="I56" s="256"/>
      <c r="J56"/>
      <c r="K56"/>
    </row>
    <row r="57" spans="1:11" ht="15.75" thickBot="1" x14ac:dyDescent="0.3">
      <c r="B57" s="60"/>
      <c r="F57" s="153" t="s">
        <v>488</v>
      </c>
      <c r="G57" s="153" t="s">
        <v>489</v>
      </c>
      <c r="H57" s="233" t="s">
        <v>488</v>
      </c>
      <c r="I57" s="234"/>
    </row>
    <row r="58" spans="1:11" x14ac:dyDescent="0.25">
      <c r="B58" s="60"/>
    </row>
    <row r="59" spans="1:11" ht="15.75" x14ac:dyDescent="0.25">
      <c r="B59" s="229" t="s">
        <v>468</v>
      </c>
      <c r="C59" s="229"/>
      <c r="D59" s="229"/>
      <c r="E59" s="229"/>
      <c r="F59" s="229"/>
      <c r="G59" s="229"/>
      <c r="H59" s="229"/>
      <c r="I59" s="229"/>
      <c r="J59" s="61"/>
      <c r="K59" s="61"/>
    </row>
    <row r="60" spans="1:11" s="49" customFormat="1" ht="12.75" x14ac:dyDescent="0.2">
      <c r="A60" s="238"/>
      <c r="B60" s="239" t="s">
        <v>149</v>
      </c>
      <c r="C60" s="241" t="s">
        <v>150</v>
      </c>
      <c r="D60" s="242"/>
      <c r="E60" s="243"/>
      <c r="F60" s="50" t="s">
        <v>173</v>
      </c>
      <c r="G60" s="50" t="s">
        <v>173</v>
      </c>
      <c r="H60" s="244" t="s">
        <v>174</v>
      </c>
      <c r="I60" s="245"/>
      <c r="J60" s="62"/>
      <c r="K60" s="63"/>
    </row>
    <row r="61" spans="1:11" s="49" customFormat="1" ht="12.75" x14ac:dyDescent="0.2">
      <c r="A61" s="238"/>
      <c r="B61" s="240"/>
      <c r="C61" s="230" t="s">
        <v>470</v>
      </c>
      <c r="D61" s="231"/>
      <c r="E61" s="232"/>
      <c r="F61" s="64" t="s">
        <v>469</v>
      </c>
      <c r="G61" s="64" t="s">
        <v>186</v>
      </c>
      <c r="H61" s="246" t="s">
        <v>151</v>
      </c>
      <c r="I61" s="247"/>
      <c r="J61" s="62"/>
      <c r="K61" s="63"/>
    </row>
    <row r="62" spans="1:11" s="53" customFormat="1" ht="10.5" customHeight="1" x14ac:dyDescent="0.2">
      <c r="B62" s="80">
        <v>1</v>
      </c>
      <c r="C62" s="237">
        <v>2</v>
      </c>
      <c r="D62" s="237"/>
      <c r="E62" s="237"/>
      <c r="F62" s="80">
        <v>3</v>
      </c>
      <c r="G62" s="80">
        <v>4</v>
      </c>
      <c r="H62" s="237">
        <v>5</v>
      </c>
      <c r="I62" s="237"/>
      <c r="J62" s="65"/>
      <c r="K62" s="65"/>
    </row>
    <row r="63" spans="1:11" s="24" customFormat="1" ht="15.75" x14ac:dyDescent="0.25">
      <c r="B63" s="54">
        <v>1</v>
      </c>
      <c r="C63" s="235" t="s">
        <v>492</v>
      </c>
      <c r="D63" s="235"/>
      <c r="E63" s="235"/>
      <c r="F63" s="55">
        <v>7571.56</v>
      </c>
      <c r="G63" s="55">
        <v>74064.33</v>
      </c>
      <c r="H63" s="236">
        <f>SUM(F63:G63)</f>
        <v>81635.89</v>
      </c>
      <c r="I63" s="236"/>
      <c r="J63" s="66"/>
      <c r="K63" s="67"/>
    </row>
    <row r="64" spans="1:11" ht="15.75" x14ac:dyDescent="0.25">
      <c r="B64" s="68">
        <v>2</v>
      </c>
      <c r="C64" s="235" t="s">
        <v>493</v>
      </c>
      <c r="D64" s="235"/>
      <c r="E64" s="235"/>
      <c r="F64" s="56">
        <v>390.32</v>
      </c>
      <c r="G64" s="56">
        <v>6863.11</v>
      </c>
      <c r="H64" s="236">
        <f t="shared" ref="H64:H70" si="3">SUM(F64:G64)</f>
        <v>7253.4299999999994</v>
      </c>
      <c r="I64" s="236"/>
      <c r="J64" s="66"/>
      <c r="K64" s="69"/>
    </row>
    <row r="65" spans="2:11" ht="15.75" x14ac:dyDescent="0.25">
      <c r="B65" s="54">
        <v>3</v>
      </c>
      <c r="C65" s="235" t="s">
        <v>499</v>
      </c>
      <c r="D65" s="235"/>
      <c r="E65" s="235"/>
      <c r="F65" s="56">
        <v>0</v>
      </c>
      <c r="G65" s="56">
        <v>1299.33</v>
      </c>
      <c r="H65" s="236">
        <f t="shared" si="3"/>
        <v>1299.33</v>
      </c>
      <c r="I65" s="236"/>
      <c r="J65" s="66"/>
      <c r="K65" s="69"/>
    </row>
    <row r="66" spans="2:11" ht="15.75" x14ac:dyDescent="0.25">
      <c r="B66" s="54">
        <v>4</v>
      </c>
      <c r="C66" s="235" t="s">
        <v>498</v>
      </c>
      <c r="D66" s="235"/>
      <c r="E66" s="235"/>
      <c r="F66" s="56">
        <v>0</v>
      </c>
      <c r="G66" s="56">
        <v>19751.37</v>
      </c>
      <c r="H66" s="236">
        <f>SUM(F66:G66)</f>
        <v>19751.37</v>
      </c>
      <c r="I66" s="236"/>
      <c r="J66" s="66"/>
      <c r="K66" s="69"/>
    </row>
    <row r="67" spans="2:11" ht="15.75" x14ac:dyDescent="0.25">
      <c r="B67" s="68">
        <v>5</v>
      </c>
      <c r="C67" s="235" t="s">
        <v>494</v>
      </c>
      <c r="D67" s="235"/>
      <c r="E67" s="235"/>
      <c r="F67" s="56">
        <v>6777.88</v>
      </c>
      <c r="G67" s="56">
        <v>53291.31</v>
      </c>
      <c r="H67" s="236">
        <f>SUM(F67:G67)</f>
        <v>60069.189999999995</v>
      </c>
      <c r="I67" s="236"/>
      <c r="J67" s="66"/>
      <c r="K67" s="69"/>
    </row>
    <row r="68" spans="2:11" ht="15.75" x14ac:dyDescent="0.25">
      <c r="B68" s="68">
        <v>6</v>
      </c>
      <c r="C68" s="235" t="s">
        <v>495</v>
      </c>
      <c r="D68" s="235"/>
      <c r="E68" s="235"/>
      <c r="F68" s="56">
        <v>0</v>
      </c>
      <c r="G68" s="56">
        <v>0</v>
      </c>
      <c r="H68" s="236">
        <f t="shared" si="3"/>
        <v>0</v>
      </c>
      <c r="I68" s="236"/>
      <c r="J68" s="66"/>
      <c r="K68" s="69"/>
    </row>
    <row r="69" spans="2:11" ht="15.75" x14ac:dyDescent="0.25">
      <c r="B69" s="54">
        <v>7</v>
      </c>
      <c r="C69" s="235" t="s">
        <v>496</v>
      </c>
      <c r="D69" s="235"/>
      <c r="E69" s="235"/>
      <c r="F69" s="56">
        <v>860.4</v>
      </c>
      <c r="G69" s="56">
        <v>4216.7299999999996</v>
      </c>
      <c r="H69" s="236">
        <f t="shared" si="3"/>
        <v>5077.1299999999992</v>
      </c>
      <c r="I69" s="236"/>
      <c r="J69" s="66"/>
      <c r="K69" s="69"/>
    </row>
    <row r="70" spans="2:11" ht="15.75" x14ac:dyDescent="0.25">
      <c r="B70" s="68">
        <v>8</v>
      </c>
      <c r="C70" s="235" t="s">
        <v>497</v>
      </c>
      <c r="D70" s="235"/>
      <c r="E70" s="235"/>
      <c r="F70" s="56">
        <v>0</v>
      </c>
      <c r="G70" s="56">
        <v>228</v>
      </c>
      <c r="H70" s="236">
        <f t="shared" si="3"/>
        <v>228</v>
      </c>
      <c r="I70" s="236"/>
      <c r="J70" s="66"/>
      <c r="K70" s="69"/>
    </row>
    <row r="71" spans="2:11" s="57" customFormat="1" ht="15.75" x14ac:dyDescent="0.25">
      <c r="B71" s="58"/>
      <c r="C71" s="224" t="s">
        <v>169</v>
      </c>
      <c r="D71" s="225"/>
      <c r="E71" s="226"/>
      <c r="F71" s="59">
        <f>SUM(F63:F70)</f>
        <v>15600.16</v>
      </c>
      <c r="G71" s="59">
        <f>SUM(G63:G70)</f>
        <v>159714.18000000002</v>
      </c>
      <c r="H71" s="227">
        <f>SUM(H63:H70)</f>
        <v>175314.34</v>
      </c>
      <c r="I71" s="228"/>
      <c r="J71" s="69"/>
      <c r="K71" s="69"/>
    </row>
    <row r="72" spans="2:11" x14ac:dyDescent="0.25">
      <c r="B72" s="60"/>
    </row>
  </sheetData>
  <mergeCells count="117">
    <mergeCell ref="C46:E46"/>
    <mergeCell ref="H46:I46"/>
    <mergeCell ref="C53:E53"/>
    <mergeCell ref="H53:I53"/>
    <mergeCell ref="C50:E50"/>
    <mergeCell ref="H50:I50"/>
    <mergeCell ref="C51:E51"/>
    <mergeCell ref="H51:I51"/>
    <mergeCell ref="C52:E52"/>
    <mergeCell ref="H52:I52"/>
    <mergeCell ref="C47:E47"/>
    <mergeCell ref="H47:I47"/>
    <mergeCell ref="C48:E48"/>
    <mergeCell ref="H48:I48"/>
    <mergeCell ref="C49:E49"/>
    <mergeCell ref="H49:I49"/>
    <mergeCell ref="C42:E42"/>
    <mergeCell ref="H42:I42"/>
    <mergeCell ref="C43:E43"/>
    <mergeCell ref="H43:I43"/>
    <mergeCell ref="C41:E41"/>
    <mergeCell ref="H41:I41"/>
    <mergeCell ref="H44:I44"/>
    <mergeCell ref="C45:E45"/>
    <mergeCell ref="H45:I45"/>
    <mergeCell ref="C44:E44"/>
    <mergeCell ref="C19:E19"/>
    <mergeCell ref="H19:I19"/>
    <mergeCell ref="C20:E20"/>
    <mergeCell ref="H20:I20"/>
    <mergeCell ref="C21:E21"/>
    <mergeCell ref="H21:I21"/>
    <mergeCell ref="C24:E24"/>
    <mergeCell ref="C25:E25"/>
    <mergeCell ref="H24:I24"/>
    <mergeCell ref="H25:I25"/>
    <mergeCell ref="C14:E14"/>
    <mergeCell ref="H14:I14"/>
    <mergeCell ref="C15:E15"/>
    <mergeCell ref="H15:I15"/>
    <mergeCell ref="C16:E16"/>
    <mergeCell ref="H16:I16"/>
    <mergeCell ref="C17:E17"/>
    <mergeCell ref="H17:I17"/>
    <mergeCell ref="C18:E18"/>
    <mergeCell ref="H18:I18"/>
    <mergeCell ref="C9:E9"/>
    <mergeCell ref="H9:I9"/>
    <mergeCell ref="C10:E10"/>
    <mergeCell ref="H10:I10"/>
    <mergeCell ref="C11:E11"/>
    <mergeCell ref="H11:I11"/>
    <mergeCell ref="C12:E12"/>
    <mergeCell ref="H12:I12"/>
    <mergeCell ref="C13:E13"/>
    <mergeCell ref="H13:I13"/>
    <mergeCell ref="C4:K4"/>
    <mergeCell ref="A5:A6"/>
    <mergeCell ref="B5:B6"/>
    <mergeCell ref="C5:E5"/>
    <mergeCell ref="H5:I6"/>
    <mergeCell ref="C7:E7"/>
    <mergeCell ref="H7:I7"/>
    <mergeCell ref="C8:E8"/>
    <mergeCell ref="H8:I8"/>
    <mergeCell ref="A38:A39"/>
    <mergeCell ref="B38:B39"/>
    <mergeCell ref="H38:I39"/>
    <mergeCell ref="C40:E40"/>
    <mergeCell ref="H40:I40"/>
    <mergeCell ref="C22:E22"/>
    <mergeCell ref="H22:I22"/>
    <mergeCell ref="C23:E23"/>
    <mergeCell ref="H23:I23"/>
    <mergeCell ref="C26:E26"/>
    <mergeCell ref="H26:I26"/>
    <mergeCell ref="C27:E27"/>
    <mergeCell ref="H27:I27"/>
    <mergeCell ref="H28:I28"/>
    <mergeCell ref="C38:E38"/>
    <mergeCell ref="C39:E39"/>
    <mergeCell ref="A60:A61"/>
    <mergeCell ref="B60:B61"/>
    <mergeCell ref="C60:E60"/>
    <mergeCell ref="H60:I60"/>
    <mergeCell ref="C61:E61"/>
    <mergeCell ref="H61:I61"/>
    <mergeCell ref="C54:E54"/>
    <mergeCell ref="H54:I54"/>
    <mergeCell ref="C55:E55"/>
    <mergeCell ref="H55:I55"/>
    <mergeCell ref="C56:E56"/>
    <mergeCell ref="H56:I56"/>
    <mergeCell ref="C71:E71"/>
    <mergeCell ref="H71:I71"/>
    <mergeCell ref="D37:G37"/>
    <mergeCell ref="C6:E6"/>
    <mergeCell ref="H57:I57"/>
    <mergeCell ref="C70:E70"/>
    <mergeCell ref="H70:I70"/>
    <mergeCell ref="C66:E66"/>
    <mergeCell ref="H66:I66"/>
    <mergeCell ref="C67:E67"/>
    <mergeCell ref="H67:I67"/>
    <mergeCell ref="C65:E65"/>
    <mergeCell ref="H65:I65"/>
    <mergeCell ref="C68:E68"/>
    <mergeCell ref="H68:I68"/>
    <mergeCell ref="C69:E69"/>
    <mergeCell ref="H69:I69"/>
    <mergeCell ref="C62:E62"/>
    <mergeCell ref="H62:I62"/>
    <mergeCell ref="C63:E63"/>
    <mergeCell ref="H63:I63"/>
    <mergeCell ref="C64:E64"/>
    <mergeCell ref="H64:I64"/>
    <mergeCell ref="B59:I59"/>
  </mergeCells>
  <pageMargins left="0.19685039370078741" right="0" top="0.39370078740157483" bottom="0.39370078740157483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19" workbookViewId="0">
      <selection activeCell="M26" sqref="M26"/>
    </sheetView>
  </sheetViews>
  <sheetFormatPr defaultRowHeight="15" x14ac:dyDescent="0.25"/>
  <cols>
    <col min="3" max="3" width="24.7109375" customWidth="1"/>
    <col min="4" max="4" width="12.5703125" customWidth="1"/>
    <col min="5" max="5" width="10.7109375" customWidth="1"/>
    <col min="6" max="6" width="11.28515625" customWidth="1"/>
    <col min="9" max="9" width="11" customWidth="1"/>
  </cols>
  <sheetData>
    <row r="1" spans="1:13" x14ac:dyDescent="0.25">
      <c r="A1" s="168" t="s">
        <v>0</v>
      </c>
      <c r="B1" s="168"/>
      <c r="C1" s="168"/>
      <c r="D1" s="168"/>
      <c r="E1" s="168" t="s">
        <v>4</v>
      </c>
      <c r="F1" s="168"/>
      <c r="G1" s="168"/>
      <c r="H1" s="168"/>
      <c r="I1" s="168"/>
    </row>
    <row r="2" spans="1:13" x14ac:dyDescent="0.25">
      <c r="A2" s="168" t="s">
        <v>1</v>
      </c>
      <c r="B2" s="168"/>
      <c r="C2" s="168"/>
      <c r="D2" s="168"/>
      <c r="E2" s="168" t="s">
        <v>11</v>
      </c>
      <c r="F2" s="168"/>
      <c r="G2" s="168"/>
      <c r="H2" s="168"/>
      <c r="I2" s="168"/>
    </row>
    <row r="3" spans="1:13" x14ac:dyDescent="0.25">
      <c r="A3" s="168" t="s">
        <v>5</v>
      </c>
      <c r="B3" s="168"/>
      <c r="C3" s="168"/>
      <c r="D3" s="168"/>
      <c r="E3" s="168" t="s">
        <v>6</v>
      </c>
      <c r="F3" s="168"/>
      <c r="G3" s="168"/>
      <c r="H3" s="168"/>
      <c r="I3" s="168"/>
    </row>
    <row r="4" spans="1:13" x14ac:dyDescent="0.25">
      <c r="A4" s="168" t="s">
        <v>10</v>
      </c>
      <c r="B4" s="168"/>
      <c r="C4" s="168"/>
      <c r="D4" s="168"/>
      <c r="E4" s="168" t="s">
        <v>7</v>
      </c>
      <c r="F4" s="168"/>
      <c r="G4" s="168"/>
      <c r="H4" s="168"/>
      <c r="I4" s="168"/>
    </row>
    <row r="5" spans="1:13" x14ac:dyDescent="0.25">
      <c r="A5" s="168" t="s">
        <v>2</v>
      </c>
      <c r="B5" s="168"/>
      <c r="C5" s="168"/>
      <c r="D5" s="168"/>
      <c r="E5" s="168" t="s">
        <v>175</v>
      </c>
      <c r="F5" s="168"/>
      <c r="G5" s="168"/>
      <c r="H5" s="168"/>
      <c r="I5" s="168"/>
    </row>
    <row r="6" spans="1:13" x14ac:dyDescent="0.25">
      <c r="A6" s="168" t="s">
        <v>3</v>
      </c>
      <c r="B6" s="168"/>
      <c r="C6" s="168"/>
      <c r="D6" s="168"/>
      <c r="E6" s="168" t="s">
        <v>9</v>
      </c>
      <c r="F6" s="168"/>
      <c r="G6" s="168"/>
      <c r="H6" s="168"/>
      <c r="I6" s="168"/>
    </row>
    <row r="7" spans="1:13" x14ac:dyDescent="0.25">
      <c r="A7" s="91"/>
    </row>
    <row r="8" spans="1:13" s="4" customFormat="1" ht="15.75" x14ac:dyDescent="0.25">
      <c r="A8" s="166" t="s">
        <v>177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</row>
    <row r="9" spans="1:13" x14ac:dyDescent="0.25">
      <c r="A9" s="167" t="s">
        <v>178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85"/>
      <c r="M9" s="85"/>
    </row>
    <row r="10" spans="1:13" x14ac:dyDescent="0.25">
      <c r="A10" s="167" t="s">
        <v>179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85"/>
      <c r="M10" s="85"/>
    </row>
    <row r="11" spans="1:13" x14ac:dyDescent="0.25">
      <c r="A11" s="85" t="s">
        <v>180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</row>
    <row r="13" spans="1:13" ht="18.75" x14ac:dyDescent="0.3">
      <c r="B13" s="176" t="s">
        <v>511</v>
      </c>
      <c r="C13" s="176"/>
      <c r="D13" s="176"/>
      <c r="E13" s="176"/>
      <c r="F13" s="176"/>
      <c r="G13" s="176"/>
      <c r="H13" s="176"/>
      <c r="I13" s="70"/>
      <c r="J13" s="70"/>
    </row>
    <row r="14" spans="1:13" x14ac:dyDescent="0.25">
      <c r="D14" s="92" t="s">
        <v>512</v>
      </c>
      <c r="E14" s="92" t="s">
        <v>513</v>
      </c>
      <c r="F14" s="92" t="s">
        <v>27</v>
      </c>
    </row>
    <row r="15" spans="1:13" s="158" customFormat="1" x14ac:dyDescent="0.25">
      <c r="B15" s="171" t="s">
        <v>530</v>
      </c>
      <c r="C15" s="172"/>
      <c r="D15" s="9">
        <v>2527032.2000000002</v>
      </c>
      <c r="E15" s="42">
        <v>2495495.94</v>
      </c>
      <c r="F15" s="9">
        <f>D15-E15</f>
        <v>31536.260000000242</v>
      </c>
    </row>
    <row r="17" spans="2:9" x14ac:dyDescent="0.25">
      <c r="B17" s="171" t="s">
        <v>514</v>
      </c>
      <c r="C17" s="187"/>
      <c r="D17" s="172"/>
      <c r="E17" s="39" t="s">
        <v>57</v>
      </c>
      <c r="G17" s="159"/>
    </row>
    <row r="18" spans="2:9" x14ac:dyDescent="0.25">
      <c r="B18" s="188" t="s">
        <v>531</v>
      </c>
      <c r="C18" s="189"/>
      <c r="D18" s="190"/>
      <c r="E18" s="9">
        <v>30669.56</v>
      </c>
      <c r="G18" s="160"/>
    </row>
    <row r="19" spans="2:9" x14ac:dyDescent="0.25">
      <c r="B19" s="188" t="s">
        <v>532</v>
      </c>
      <c r="C19" s="189"/>
      <c r="D19" s="190"/>
      <c r="E19" s="9">
        <v>866.7</v>
      </c>
      <c r="G19" s="160"/>
    </row>
    <row r="20" spans="2:9" x14ac:dyDescent="0.25">
      <c r="D20" s="41" t="s">
        <v>53</v>
      </c>
      <c r="E20" s="9">
        <f>SUM(E18:E19)</f>
        <v>31536.260000000002</v>
      </c>
    </row>
    <row r="22" spans="2:9" x14ac:dyDescent="0.25">
      <c r="B22" s="171" t="s">
        <v>523</v>
      </c>
      <c r="C22" s="172"/>
      <c r="D22" s="92" t="s">
        <v>512</v>
      </c>
      <c r="E22" s="92" t="s">
        <v>513</v>
      </c>
      <c r="F22" s="92" t="s">
        <v>27</v>
      </c>
      <c r="G22" s="171" t="s">
        <v>525</v>
      </c>
      <c r="H22" s="172"/>
      <c r="I22" s="93" t="s">
        <v>146</v>
      </c>
    </row>
    <row r="23" spans="2:9" s="158" customFormat="1" x14ac:dyDescent="0.25">
      <c r="B23" s="171" t="s">
        <v>524</v>
      </c>
      <c r="C23" s="172"/>
      <c r="D23" s="42">
        <v>30669.56</v>
      </c>
      <c r="E23" s="9">
        <v>0</v>
      </c>
      <c r="F23" s="9">
        <f>D23-E23</f>
        <v>30669.56</v>
      </c>
      <c r="G23" s="278" t="s">
        <v>526</v>
      </c>
      <c r="H23" s="279"/>
      <c r="I23" s="33" t="s">
        <v>527</v>
      </c>
    </row>
    <row r="24" spans="2:9" s="158" customFormat="1" x14ac:dyDescent="0.25">
      <c r="B24" s="280" t="s">
        <v>528</v>
      </c>
      <c r="C24" s="281"/>
      <c r="D24" s="281"/>
      <c r="E24" s="281"/>
      <c r="F24" s="281"/>
      <c r="G24" s="281"/>
      <c r="H24" s="281"/>
      <c r="I24" s="282"/>
    </row>
    <row r="26" spans="2:9" x14ac:dyDescent="0.25">
      <c r="B26" s="171" t="s">
        <v>519</v>
      </c>
      <c r="C26" s="187"/>
      <c r="D26" s="187"/>
      <c r="E26" s="187"/>
      <c r="F26" s="187"/>
      <c r="G26" s="172"/>
    </row>
    <row r="27" spans="2:9" x14ac:dyDescent="0.25">
      <c r="B27" s="171" t="s">
        <v>529</v>
      </c>
      <c r="C27" s="187"/>
      <c r="D27" s="172"/>
      <c r="E27" s="39" t="s">
        <v>137</v>
      </c>
      <c r="F27" s="39" t="s">
        <v>137</v>
      </c>
      <c r="G27" s="39" t="s">
        <v>57</v>
      </c>
    </row>
    <row r="28" spans="2:9" x14ac:dyDescent="0.25">
      <c r="B28" s="188" t="s">
        <v>520</v>
      </c>
      <c r="C28" s="189"/>
      <c r="D28" s="190"/>
      <c r="E28" s="41">
        <v>42239</v>
      </c>
      <c r="F28" s="41">
        <v>66323</v>
      </c>
      <c r="G28" s="13">
        <v>135.88999999999999</v>
      </c>
    </row>
    <row r="29" spans="2:9" x14ac:dyDescent="0.25">
      <c r="B29" s="188" t="s">
        <v>522</v>
      </c>
      <c r="C29" s="189"/>
      <c r="D29" s="190"/>
      <c r="E29" s="41">
        <v>42262</v>
      </c>
      <c r="F29" s="41">
        <v>66323</v>
      </c>
      <c r="G29" s="13">
        <v>192</v>
      </c>
    </row>
    <row r="30" spans="2:9" x14ac:dyDescent="0.25">
      <c r="B30" s="188" t="s">
        <v>521</v>
      </c>
      <c r="C30" s="189"/>
      <c r="D30" s="190"/>
      <c r="E30" s="41">
        <v>42411</v>
      </c>
      <c r="F30" s="41">
        <v>66321</v>
      </c>
      <c r="G30" s="13">
        <v>188</v>
      </c>
    </row>
    <row r="31" spans="2:9" x14ac:dyDescent="0.25">
      <c r="B31" s="188" t="s">
        <v>521</v>
      </c>
      <c r="C31" s="189"/>
      <c r="D31" s="190"/>
      <c r="E31" s="41">
        <v>42411</v>
      </c>
      <c r="F31" s="41">
        <v>66322</v>
      </c>
      <c r="G31" s="13">
        <v>310</v>
      </c>
    </row>
    <row r="32" spans="2:9" x14ac:dyDescent="0.25">
      <c r="B32" s="188" t="s">
        <v>521</v>
      </c>
      <c r="C32" s="189"/>
      <c r="D32" s="190"/>
      <c r="E32" s="41">
        <v>42411</v>
      </c>
      <c r="F32" s="41">
        <v>66323</v>
      </c>
      <c r="G32" s="13">
        <v>40.81</v>
      </c>
    </row>
    <row r="33" spans="2:7" x14ac:dyDescent="0.25">
      <c r="F33" s="41" t="s">
        <v>53</v>
      </c>
      <c r="G33" s="9">
        <f>SUM(G28:G32)</f>
        <v>866.7</v>
      </c>
    </row>
    <row r="35" spans="2:7" x14ac:dyDescent="0.25">
      <c r="B35" s="283" t="s">
        <v>534</v>
      </c>
      <c r="C35" s="284"/>
      <c r="D35" s="287" t="s">
        <v>515</v>
      </c>
      <c r="E35" s="287" t="s">
        <v>57</v>
      </c>
      <c r="F35" s="287" t="s">
        <v>533</v>
      </c>
    </row>
    <row r="36" spans="2:7" x14ac:dyDescent="0.25">
      <c r="B36" s="285"/>
      <c r="C36" s="286"/>
      <c r="D36" s="288"/>
      <c r="E36" s="288"/>
      <c r="F36" s="288"/>
    </row>
    <row r="37" spans="2:7" x14ac:dyDescent="0.25">
      <c r="B37" s="183" t="s">
        <v>516</v>
      </c>
      <c r="C37" s="183"/>
      <c r="D37" s="157">
        <v>32241</v>
      </c>
      <c r="E37" s="12">
        <v>3346.77</v>
      </c>
      <c r="F37" s="157">
        <v>32999</v>
      </c>
    </row>
    <row r="38" spans="2:7" x14ac:dyDescent="0.25">
      <c r="B38" s="183" t="s">
        <v>516</v>
      </c>
      <c r="C38" s="183"/>
      <c r="D38" s="157">
        <v>32242</v>
      </c>
      <c r="E38" s="12">
        <v>481.32</v>
      </c>
      <c r="F38" s="157">
        <v>32999</v>
      </c>
    </row>
    <row r="39" spans="2:7" x14ac:dyDescent="0.25">
      <c r="B39" s="183" t="s">
        <v>517</v>
      </c>
      <c r="C39" s="183"/>
      <c r="D39" s="157">
        <v>32321</v>
      </c>
      <c r="E39" s="13">
        <v>671</v>
      </c>
      <c r="F39" s="157">
        <v>32399</v>
      </c>
    </row>
    <row r="40" spans="2:7" x14ac:dyDescent="0.25">
      <c r="B40" s="183" t="s">
        <v>517</v>
      </c>
      <c r="C40" s="183"/>
      <c r="D40" s="157">
        <v>32322</v>
      </c>
      <c r="E40" s="12">
        <v>4292.74</v>
      </c>
      <c r="F40" s="157">
        <v>32399</v>
      </c>
    </row>
    <row r="43" spans="2:7" x14ac:dyDescent="0.25">
      <c r="D43" s="157" t="s">
        <v>512</v>
      </c>
      <c r="E43" s="157" t="s">
        <v>513</v>
      </c>
      <c r="F43" s="157" t="s">
        <v>27</v>
      </c>
    </row>
    <row r="44" spans="2:7" s="158" customFormat="1" x14ac:dyDescent="0.25">
      <c r="B44" s="171" t="s">
        <v>535</v>
      </c>
      <c r="C44" s="172"/>
      <c r="D44" s="9">
        <v>2515759.44</v>
      </c>
      <c r="E44" s="42">
        <v>2339578.4</v>
      </c>
      <c r="F44" s="42"/>
    </row>
    <row r="45" spans="2:7" x14ac:dyDescent="0.25">
      <c r="B45" s="188" t="s">
        <v>536</v>
      </c>
      <c r="C45" s="190"/>
      <c r="D45" s="9"/>
      <c r="E45" s="42">
        <v>60069.19</v>
      </c>
      <c r="F45" s="42"/>
    </row>
    <row r="46" spans="2:7" x14ac:dyDescent="0.25">
      <c r="B46" s="188" t="s">
        <v>537</v>
      </c>
      <c r="C46" s="190"/>
      <c r="D46" s="9"/>
      <c r="E46" s="42">
        <v>115245.15</v>
      </c>
      <c r="F46" s="42"/>
    </row>
    <row r="47" spans="2:7" x14ac:dyDescent="0.25">
      <c r="B47" s="171" t="s">
        <v>538</v>
      </c>
      <c r="C47" s="277"/>
      <c r="D47" s="9">
        <f>SUM(D44:D46)</f>
        <v>2515759.44</v>
      </c>
      <c r="E47" s="9">
        <f>SUM(E44:E46)</f>
        <v>2514892.7399999998</v>
      </c>
      <c r="F47" s="9">
        <f>D47-E47</f>
        <v>866.70000000018626</v>
      </c>
    </row>
    <row r="48" spans="2:7" x14ac:dyDescent="0.25">
      <c r="B48" s="202" t="s">
        <v>539</v>
      </c>
      <c r="C48" s="203"/>
      <c r="D48" s="203"/>
      <c r="E48" s="203"/>
      <c r="F48" s="204"/>
    </row>
  </sheetData>
  <mergeCells count="45">
    <mergeCell ref="E35:E36"/>
    <mergeCell ref="F35:F36"/>
    <mergeCell ref="B37:C37"/>
    <mergeCell ref="B38:C38"/>
    <mergeCell ref="B30:D30"/>
    <mergeCell ref="B39:C39"/>
    <mergeCell ref="B40:C40"/>
    <mergeCell ref="B31:D31"/>
    <mergeCell ref="B32:D32"/>
    <mergeCell ref="B35:C36"/>
    <mergeCell ref="D35:D36"/>
    <mergeCell ref="B22:C22"/>
    <mergeCell ref="B23:C23"/>
    <mergeCell ref="B27:D27"/>
    <mergeCell ref="B28:D28"/>
    <mergeCell ref="B29:D29"/>
    <mergeCell ref="B26:G26"/>
    <mergeCell ref="G22:H22"/>
    <mergeCell ref="G23:H23"/>
    <mergeCell ref="B24:I24"/>
    <mergeCell ref="B17:D17"/>
    <mergeCell ref="B18:D18"/>
    <mergeCell ref="B19:D19"/>
    <mergeCell ref="A8:K8"/>
    <mergeCell ref="A9:K9"/>
    <mergeCell ref="B13:H13"/>
    <mergeCell ref="B15:C15"/>
    <mergeCell ref="A10:K10"/>
    <mergeCell ref="A4:D4"/>
    <mergeCell ref="E4:I4"/>
    <mergeCell ref="A5:D5"/>
    <mergeCell ref="E5:I5"/>
    <mergeCell ref="A6:D6"/>
    <mergeCell ref="E6:I6"/>
    <mergeCell ref="A1:D1"/>
    <mergeCell ref="E1:I1"/>
    <mergeCell ref="A2:D2"/>
    <mergeCell ref="E2:I2"/>
    <mergeCell ref="A3:D3"/>
    <mergeCell ref="E3:I3"/>
    <mergeCell ref="B44:C44"/>
    <mergeCell ref="B45:C45"/>
    <mergeCell ref="B46:C46"/>
    <mergeCell ref="B47:C47"/>
    <mergeCell ref="B48:F48"/>
  </mergeCell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Osnovno</vt:lpstr>
      <vt:lpstr>PR-RAS</vt:lpstr>
      <vt:lpstr>Bilanca</vt:lpstr>
      <vt:lpstr>RAS-funkcijski</vt:lpstr>
      <vt:lpstr>P-VRIO</vt:lpstr>
      <vt:lpstr>Obveze</vt:lpstr>
      <vt:lpstr>JLP(R)S BPŽ 1</vt:lpstr>
      <vt:lpstr>JLP(R)S BPŽ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Igor</cp:lastModifiedBy>
  <cp:lastPrinted>2025-01-27T07:40:13Z</cp:lastPrinted>
  <dcterms:created xsi:type="dcterms:W3CDTF">2024-01-25T09:01:51Z</dcterms:created>
  <dcterms:modified xsi:type="dcterms:W3CDTF">2025-01-27T07:43:38Z</dcterms:modified>
</cp:coreProperties>
</file>