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OŠ Sibinj\Financijski izvještaji\Fin plan BPŽ 2013-2026\FIN plan 2026 BPŽ\"/>
    </mc:Choice>
  </mc:AlternateContent>
  <bookViews>
    <workbookView xWindow="0" yWindow="0" windowWidth="19440" windowHeight="12300" tabRatio="900" activeTab="6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8" l="1"/>
  <c r="F25" i="8"/>
  <c r="F23" i="8"/>
  <c r="F18" i="8"/>
  <c r="F15" i="8"/>
  <c r="F13" i="8"/>
  <c r="F10" i="8" s="1"/>
  <c r="F11" i="8"/>
  <c r="E13" i="8"/>
  <c r="E15" i="8"/>
  <c r="E18" i="8"/>
  <c r="E23" i="8"/>
  <c r="E25" i="8"/>
  <c r="F56" i="8"/>
  <c r="F53" i="8"/>
  <c r="F47" i="8"/>
  <c r="F43" i="8"/>
  <c r="F40" i="8"/>
  <c r="F38" i="8"/>
  <c r="F37" i="8" s="1"/>
  <c r="E56" i="8"/>
  <c r="E53" i="8"/>
  <c r="E47" i="8"/>
  <c r="E43" i="8"/>
  <c r="E40" i="8"/>
  <c r="E38" i="8"/>
  <c r="E37" i="8" s="1"/>
  <c r="G29" i="3"/>
  <c r="H29" i="3"/>
  <c r="G34" i="3"/>
  <c r="H34" i="3"/>
  <c r="F34" i="3"/>
  <c r="F18" i="7" l="1"/>
  <c r="G18" i="7"/>
  <c r="H18" i="7"/>
  <c r="I18" i="7"/>
  <c r="F12" i="7"/>
  <c r="G12" i="7"/>
  <c r="H12" i="7"/>
  <c r="I12" i="7"/>
  <c r="E12" i="7"/>
  <c r="E18" i="7"/>
  <c r="C16" i="5" l="1"/>
  <c r="C10" i="5" s="1"/>
  <c r="D16" i="5"/>
  <c r="D10" i="5" s="1"/>
  <c r="E16" i="5"/>
  <c r="E10" i="5" s="1"/>
  <c r="F16" i="5"/>
  <c r="F10" i="5" s="1"/>
  <c r="B16" i="5"/>
  <c r="B10" i="5" s="1"/>
  <c r="C38" i="8"/>
  <c r="D38" i="8"/>
  <c r="C40" i="8"/>
  <c r="D40" i="8"/>
  <c r="C43" i="8"/>
  <c r="D43" i="8"/>
  <c r="C47" i="8"/>
  <c r="D47" i="8"/>
  <c r="C53" i="8"/>
  <c r="D53" i="8"/>
  <c r="C56" i="8"/>
  <c r="D56" i="8"/>
  <c r="B56" i="8"/>
  <c r="B53" i="8"/>
  <c r="B47" i="8"/>
  <c r="B43" i="8"/>
  <c r="B40" i="8"/>
  <c r="B38" i="8"/>
  <c r="C11" i="8"/>
  <c r="D11" i="8"/>
  <c r="E11" i="8"/>
  <c r="C13" i="8"/>
  <c r="D13" i="8"/>
  <c r="C15" i="8"/>
  <c r="D15" i="8"/>
  <c r="C18" i="8"/>
  <c r="D18" i="8"/>
  <c r="C23" i="8"/>
  <c r="D23" i="8"/>
  <c r="C25" i="8"/>
  <c r="D25" i="8"/>
  <c r="C27" i="8"/>
  <c r="D27" i="8"/>
  <c r="E27" i="8"/>
  <c r="B11" i="8"/>
  <c r="B27" i="8"/>
  <c r="B25" i="8"/>
  <c r="B23" i="8"/>
  <c r="B18" i="8"/>
  <c r="B15" i="8"/>
  <c r="B13" i="8"/>
  <c r="G28" i="3"/>
  <c r="F18" i="3"/>
  <c r="F11" i="3"/>
  <c r="E18" i="3"/>
  <c r="G18" i="3"/>
  <c r="H18" i="3"/>
  <c r="D18" i="3"/>
  <c r="E34" i="3"/>
  <c r="E29" i="3"/>
  <c r="E28" i="3" s="1"/>
  <c r="F29" i="3"/>
  <c r="F28" i="3" s="1"/>
  <c r="H28" i="3"/>
  <c r="D34" i="3"/>
  <c r="D29" i="3"/>
  <c r="E11" i="3"/>
  <c r="G11" i="3"/>
  <c r="G10" i="3" s="1"/>
  <c r="H11" i="3"/>
  <c r="D11" i="3"/>
  <c r="D10" i="3" s="1"/>
  <c r="G11" i="10"/>
  <c r="C10" i="8" l="1"/>
  <c r="D28" i="3"/>
  <c r="D37" i="8"/>
  <c r="E10" i="8"/>
  <c r="D10" i="8"/>
  <c r="C37" i="8"/>
  <c r="B37" i="8"/>
  <c r="B10" i="8"/>
  <c r="F10" i="3"/>
  <c r="E10" i="3"/>
  <c r="H10" i="3"/>
  <c r="G8" i="10"/>
  <c r="I8" i="10" l="1"/>
  <c r="J8" i="10"/>
  <c r="I11" i="10" l="1"/>
  <c r="I14" i="10" s="1"/>
  <c r="I29" i="10" s="1"/>
  <c r="J11" i="10"/>
  <c r="J14" i="10" s="1"/>
  <c r="J29" i="10" s="1"/>
  <c r="F37" i="10"/>
  <c r="J21" i="10"/>
  <c r="I21" i="10"/>
  <c r="H21" i="10"/>
  <c r="G21" i="10"/>
  <c r="F21" i="10"/>
  <c r="H11" i="10"/>
  <c r="F11" i="10"/>
  <c r="H8" i="10"/>
  <c r="F8" i="10"/>
  <c r="G14" i="10" l="1"/>
  <c r="G22" i="10" s="1"/>
  <c r="F14" i="10"/>
  <c r="F22" i="10" s="1"/>
  <c r="F28" i="10" s="1"/>
  <c r="H14" i="10"/>
  <c r="I22" i="10"/>
  <c r="J22" i="10"/>
  <c r="H22" i="10" l="1"/>
  <c r="I34" i="10" l="1"/>
  <c r="I37" i="10" s="1"/>
  <c r="J34" i="10" l="1"/>
  <c r="J37" i="10" s="1"/>
</calcChain>
</file>

<file path=xl/sharedStrings.xml><?xml version="1.0" encoding="utf-8"?>
<sst xmlns="http://schemas.openxmlformats.org/spreadsheetml/2006/main" count="263" uniqueCount="129">
  <si>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</si>
  <si>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</si>
  <si>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</si>
  <si>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</si>
  <si>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</si>
  <si>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</si>
  <si>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</si>
  <si>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</si>
  <si>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</si>
  <si>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</si>
  <si>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</si>
  <si>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</si>
  <si>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</si>
  <si>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</si>
  <si>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</si>
  <si>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</si>
  <si>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</si>
  <si>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</si>
  <si>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</si>
  <si>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</si>
  <si>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</si>
  <si>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</si>
  <si>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</si>
  <si>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</si>
  <si>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</si>
  <si>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</si>
  <si>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</si>
  <si>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</si>
  <si>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</si>
  <si>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</si>
  <si>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PROGRAM xxxx</t>
  </si>
  <si>
    <t>NAZIV PROGRAMA</t>
  </si>
  <si>
    <t>Aktivnost Axxxxxx</t>
  </si>
  <si>
    <t>NAZIV AKTIVNOSTI</t>
  </si>
  <si>
    <t>Izvor financiranja xx</t>
  </si>
  <si>
    <t>Naziv izvora financiranja</t>
  </si>
  <si>
    <t>Kapitalni projekt Kxxxxxx</t>
  </si>
  <si>
    <t>NAZIV KAPITALNOG PROJEKTA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</si>
  <si>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</si>
  <si>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</si>
  <si>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</si>
  <si>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</si>
  <si>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</si>
  <si>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</si>
  <si>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</si>
  <si>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</si>
  <si>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</si>
  <si>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</si>
  <si>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</si>
  <si>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</si>
  <si>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</si>
  <si>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</si>
  <si>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</si>
  <si>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</si>
  <si>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</si>
  <si>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</si>
  <si>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</si>
  <si>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</si>
  <si>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 xml:space="preserve">  52 Ostale pomoći</t>
  </si>
  <si>
    <t>4 Prihodi za posebne namjene</t>
  </si>
  <si>
    <t xml:space="preserve">  43 Ostali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</si>
  <si>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</si>
  <si>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</si>
  <si>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</si>
  <si>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</si>
  <si>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</si>
  <si>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</si>
  <si>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</si>
  <si>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</si>
  <si>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</si>
  <si>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</si>
  <si>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</si>
  <si>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</si>
  <si>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</si>
  <si>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</si>
  <si>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</si>
  <si>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</si>
  <si>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</si>
  <si>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</si>
  <si>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</si>
  <si>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Prihodi po posebnim propisima</t>
  </si>
  <si>
    <t>Ostali prihodi</t>
  </si>
  <si>
    <t>Financijski rashodi</t>
  </si>
  <si>
    <t xml:space="preserve">  11 Opći prihodi i primici BPŽ</t>
  </si>
  <si>
    <t xml:space="preserve">  42 Prihodi za posebne namjene</t>
  </si>
  <si>
    <t xml:space="preserve">  51 BPŽ pomoći</t>
  </si>
  <si>
    <t xml:space="preserve">  53 Pomoći</t>
  </si>
  <si>
    <t>6 Donacije</t>
  </si>
  <si>
    <t xml:space="preserve">  62 Donacije</t>
  </si>
  <si>
    <t>7 Prihodi od prodaje nefinancijske imovine</t>
  </si>
  <si>
    <t xml:space="preserve">  72 Prihodi od prodaje nefinancijske imovine</t>
  </si>
  <si>
    <t xml:space="preserve">  53 Pomoći MZO-a za plaće</t>
  </si>
  <si>
    <t>09 Obrazovanje</t>
  </si>
  <si>
    <t>091 Predškolsko i osnovno orazovanje</t>
  </si>
  <si>
    <t>096 Dodatne usluge u obrazovanju</t>
  </si>
  <si>
    <t>Ostali rashodi</t>
  </si>
  <si>
    <t xml:space="preserve">PROGRAM </t>
  </si>
  <si>
    <t>A578045</t>
  </si>
  <si>
    <t>5.3. Pomoći / Proračun RH</t>
  </si>
  <si>
    <t>93 Vlastiti prihodi - višak</t>
  </si>
  <si>
    <t>94 Prihodi za posebne namjene - višak</t>
  </si>
  <si>
    <t>95 Pomoći - višak</t>
  </si>
  <si>
    <t>96 Donacije - višak</t>
  </si>
  <si>
    <t>9 Vlastiti izvori - rezultat</t>
  </si>
  <si>
    <t xml:space="preserve">  93 Vlastiti prihodi- višak</t>
  </si>
  <si>
    <t xml:space="preserve">  94 Prihodi za posebne namjene - višak</t>
  </si>
  <si>
    <t xml:space="preserve">  95 Pomoći- višak</t>
  </si>
  <si>
    <t xml:space="preserve">  62 Donacije- višak</t>
  </si>
  <si>
    <t>Sufinanciranje nastavnih materijala i opreme za učenike osnovnih i srednjih škola / školski udžbenici</t>
  </si>
  <si>
    <t>Vlasti izvori - višak prihoda poslovanja</t>
  </si>
  <si>
    <t>Vlastiti prihodi - višak</t>
  </si>
  <si>
    <t>Prihodi za posebne namjene - višak</t>
  </si>
  <si>
    <t>Pomoći - višak</t>
  </si>
  <si>
    <t>Donacije - višak</t>
  </si>
  <si>
    <t>Projekcija 
za 2027.</t>
  </si>
  <si>
    <t>Projekcija proračuna
za 2027.</t>
  </si>
  <si>
    <t xml:space="preserve">* Napomena: </t>
  </si>
  <si>
    <t>FINANCIJSKI PLAN PRORAČUNSKOG KORISNIKA JEDINICE LOKALNE I PODRUČNE (REGIONALNE) SAMOUPRAVE 
ZA 2026. I PROJEKCIJA ZA 2027. I 2028. GODINU</t>
  </si>
  <si>
    <t>Izvršenje 2024.*</t>
  </si>
  <si>
    <t>Plan 2025.</t>
  </si>
  <si>
    <t>Proračun za 2026.</t>
  </si>
  <si>
    <t>Projekcija proračuna
za 2028.</t>
  </si>
  <si>
    <t>KLASA: 400-01/25-01/10</t>
  </si>
  <si>
    <t>URBROJ: 2178/08-01/25</t>
  </si>
  <si>
    <t>U Sibinju, 27.10.2025.</t>
  </si>
  <si>
    <t>Izvršenje 2024.</t>
  </si>
  <si>
    <t>Plan za 2026.</t>
  </si>
  <si>
    <t>Projekcija 
za 2028.</t>
  </si>
  <si>
    <t>Plan za 20256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</si>
</sst>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11"/>
      <name val="Calibri"/>
      <family val="2"/>
      <charset val="238"/>
      <scheme val="minor"/>
    </font>
    <font>
      <sz val="12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9"/>
      <name val="Arial"/>
      <family val="2"/>
      <charset val="238"/>
    </font>
    <font>
      <sz val="9"/>
      <name val="Arial"/>
      <family val="2"/>
      <charset val="238"/>
    </font>
    <font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3" fillId="2" borderId="3" xfId="0" applyNumberFormat="1" applyFont="1" applyFill="1" applyBorder="1" applyAlignment="1" applyProtection="1">
      <alignment horizontal="left" vertical="center" wrapText="1"/>
    </xf>
    <xf numFmtId="0" fontId="1" fillId="2" borderId="3" xfId="0" quotePrefix="1" applyFont="1" applyFill="1" applyBorder="1" applyAlignment="1">
      <alignment horizontal="left" vertical="center"/>
    </xf>
    <xf numFmtId="0" fontId="2" fillId="2" borderId="3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 applyProtection="1">
      <alignment horizontal="left" vertical="center"/>
    </xf>
    <xf numFmtId="0" fontId="1" fillId="2" borderId="3" xfId="0" applyNumberFormat="1" applyFont="1" applyFill="1" applyBorder="1" applyAlignment="1" applyProtection="1">
      <alignment horizontal="left" vertical="center" wrapText="1"/>
    </xf>
    <xf numFmtId="0" fontId="1" fillId="2" borderId="3" xfId="0" applyFont="1" applyFill="1" applyBorder="1" applyAlignment="1">
      <alignment horizontal="left" vertical="center"/>
    </xf>
    <xf numFmtId="0" fontId="2" fillId="2" borderId="3" xfId="0" quotePrefix="1" applyFont="1" applyFill="1" applyBorder="1" applyAlignment="1">
      <alignment horizontal="left" vertical="center" wrapText="1"/>
    </xf>
    <xf numFmtId="0" fontId="2" fillId="2" borderId="3" xfId="0" applyNumberFormat="1" applyFont="1" applyFill="1" applyBorder="1" applyAlignment="1" applyProtection="1">
      <alignment horizontal="left" vertical="center" wrapText="1"/>
    </xf>
    <xf numFmtId="0" fontId="3" fillId="2" borderId="3" xfId="0" applyNumberFormat="1" applyFont="1" applyFill="1" applyBorder="1" applyAlignment="1" applyProtection="1">
      <alignment vertical="center" wrapText="1"/>
    </xf>
    <xf numFmtId="0" fontId="1" fillId="2" borderId="3" xfId="0" applyNumberFormat="1" applyFont="1" applyFill="1" applyBorder="1" applyAlignment="1" applyProtection="1">
      <alignment vertical="center" wrapText="1"/>
    </xf>
    <xf numFmtId="0" fontId="3" fillId="3" borderId="1" xfId="0" applyFont="1" applyFill="1" applyBorder="1" applyAlignment="1">
      <alignment horizontal="left" vertical="center"/>
    </xf>
    <xf numFmtId="0" fontId="1" fillId="2" borderId="4" xfId="0" applyNumberFormat="1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wrapText="1"/>
    </xf>
    <xf numFmtId="0" fontId="6" fillId="0" borderId="0" xfId="0" quotePrefix="1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/>
    <xf numFmtId="0" fontId="3" fillId="0" borderId="1" xfId="0" quotePrefix="1" applyFont="1" applyBorder="1" applyAlignment="1">
      <alignment horizontal="left" wrapText="1"/>
    </xf>
    <xf numFmtId="0" fontId="3" fillId="0" borderId="2" xfId="0" quotePrefix="1" applyFont="1" applyBorder="1" applyAlignment="1">
      <alignment horizontal="left" wrapText="1"/>
    </xf>
    <xf numFmtId="0" fontId="3" fillId="0" borderId="2" xfId="0" quotePrefix="1" applyFont="1" applyBorder="1" applyAlignment="1">
      <alignment horizontal="center" wrapText="1"/>
    </xf>
    <xf numFmtId="0" fontId="3" fillId="0" borderId="2" xfId="0" quotePrefix="1" applyNumberFormat="1" applyFont="1" applyFill="1" applyBorder="1" applyAlignment="1" applyProtection="1">
      <alignment horizontal="left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1" fillId="2" borderId="3" xfId="0" quotePrefix="1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>
      <alignment horizontal="right"/>
    </xf>
    <xf numFmtId="3" fontId="1" fillId="2" borderId="3" xfId="0" applyNumberFormat="1" applyFont="1" applyFill="1" applyBorder="1" applyAlignment="1">
      <alignment horizontal="right"/>
    </xf>
    <xf numFmtId="3" fontId="1" fillId="2" borderId="4" xfId="0" applyNumberFormat="1" applyFont="1" applyFill="1" applyBorder="1" applyAlignment="1">
      <alignment horizontal="right"/>
    </xf>
    <xf numFmtId="3" fontId="3" fillId="2" borderId="4" xfId="0" applyNumberFormat="1" applyFont="1" applyFill="1" applyBorder="1" applyAlignment="1">
      <alignment horizontal="center"/>
    </xf>
    <xf numFmtId="0" fontId="1" fillId="3" borderId="2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/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horizontal="left" wrapText="1"/>
    </xf>
    <xf numFmtId="0" fontId="7" fillId="0" borderId="0" xfId="0" applyNumberFormat="1" applyFont="1" applyFill="1" applyBorder="1" applyAlignment="1" applyProtection="1">
      <alignment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right" vertical="center"/>
    </xf>
    <xf numFmtId="0" fontId="5" fillId="0" borderId="0" xfId="0" applyFont="1"/>
    <xf numFmtId="0" fontId="3" fillId="4" borderId="3" xfId="0" applyNumberFormat="1" applyFont="1" applyFill="1" applyBorder="1" applyAlignment="1" applyProtection="1">
      <alignment horizontal="center" vertical="center" wrapText="1"/>
    </xf>
    <xf numFmtId="0" fontId="3" fillId="4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10" fillId="0" borderId="0" xfId="0" applyFont="1"/>
    <xf numFmtId="0" fontId="3" fillId="0" borderId="3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2" fillId="2" borderId="4" xfId="0" applyNumberFormat="1" applyFont="1" applyFill="1" applyBorder="1" applyAlignment="1" applyProtection="1">
      <alignment horizontal="left" vertical="center" wrapText="1"/>
    </xf>
    <xf numFmtId="3" fontId="1" fillId="2" borderId="3" xfId="0" applyNumberFormat="1" applyFont="1" applyFill="1" applyBorder="1" applyAlignment="1" applyProtection="1">
      <alignment horizontal="right" wrapText="1"/>
    </xf>
    <xf numFmtId="4" fontId="3" fillId="3" borderId="3" xfId="0" applyNumberFormat="1" applyFont="1" applyFill="1" applyBorder="1" applyAlignment="1">
      <alignment horizontal="right"/>
    </xf>
    <xf numFmtId="4" fontId="3" fillId="0" borderId="3" xfId="0" applyNumberFormat="1" applyFont="1" applyFill="1" applyBorder="1" applyAlignment="1">
      <alignment horizontal="right"/>
    </xf>
    <xf numFmtId="4" fontId="3" fillId="0" borderId="3" xfId="0" applyNumberFormat="1" applyFont="1" applyBorder="1" applyAlignment="1">
      <alignment horizontal="right"/>
    </xf>
    <xf numFmtId="4" fontId="3" fillId="0" borderId="3" xfId="0" applyNumberFormat="1" applyFont="1" applyFill="1" applyBorder="1" applyAlignment="1" applyProtection="1">
      <alignment horizontal="right" wrapText="1"/>
    </xf>
    <xf numFmtId="4" fontId="3" fillId="4" borderId="1" xfId="0" quotePrefix="1" applyNumberFormat="1" applyFont="1" applyFill="1" applyBorder="1" applyAlignment="1">
      <alignment horizontal="right"/>
    </xf>
    <xf numFmtId="4" fontId="3" fillId="4" borderId="3" xfId="0" applyNumberFormat="1" applyFont="1" applyFill="1" applyBorder="1" applyAlignment="1" applyProtection="1">
      <alignment horizontal="right" wrapText="1"/>
    </xf>
    <xf numFmtId="4" fontId="3" fillId="3" borderId="1" xfId="0" quotePrefix="1" applyNumberFormat="1" applyFont="1" applyFill="1" applyBorder="1" applyAlignment="1">
      <alignment horizontal="right"/>
    </xf>
    <xf numFmtId="4" fontId="3" fillId="3" borderId="3" xfId="0" quotePrefix="1" applyNumberFormat="1" applyFont="1" applyFill="1" applyBorder="1" applyAlignment="1">
      <alignment horizontal="right"/>
    </xf>
    <xf numFmtId="0" fontId="12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wrapText="1"/>
    </xf>
    <xf numFmtId="0" fontId="3" fillId="3" borderId="1" xfId="0" quotePrefix="1" applyNumberFormat="1" applyFont="1" applyFill="1" applyBorder="1" applyAlignment="1" applyProtection="1">
      <alignment horizontal="left" vertical="center" wrapText="1"/>
    </xf>
    <xf numFmtId="0" fontId="1" fillId="3" borderId="2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wrapText="1"/>
    </xf>
    <xf numFmtId="0" fontId="3" fillId="4" borderId="1" xfId="0" applyNumberFormat="1" applyFont="1" applyFill="1" applyBorder="1" applyAlignment="1" applyProtection="1">
      <alignment horizontal="left" vertical="center" wrapText="1"/>
    </xf>
    <xf numFmtId="0" fontId="3" fillId="4" borderId="2" xfId="0" applyNumberFormat="1" applyFont="1" applyFill="1" applyBorder="1" applyAlignment="1" applyProtection="1">
      <alignment horizontal="left" vertical="center" wrapText="1"/>
    </xf>
    <xf numFmtId="0" fontId="3" fillId="4" borderId="4" xfId="0" applyNumberFormat="1" applyFont="1" applyFill="1" applyBorder="1" applyAlignment="1" applyProtection="1">
      <alignment horizontal="left" vertical="center" wrapText="1"/>
    </xf>
    <xf numFmtId="0" fontId="3" fillId="3" borderId="1" xfId="0" applyNumberFormat="1" applyFont="1" applyFill="1" applyBorder="1" applyAlignment="1" applyProtection="1">
      <alignment horizontal="left" vertical="center" wrapText="1"/>
    </xf>
    <xf numFmtId="0" fontId="3" fillId="3" borderId="2" xfId="0" applyNumberFormat="1" applyFont="1" applyFill="1" applyBorder="1" applyAlignment="1" applyProtection="1">
      <alignment horizontal="left" vertical="center" wrapText="1"/>
    </xf>
    <xf numFmtId="0" fontId="3" fillId="3" borderId="4" xfId="0" applyNumberFormat="1" applyFont="1" applyFill="1" applyBorder="1" applyAlignment="1" applyProtection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left" vertical="center"/>
    </xf>
    <xf numFmtId="0" fontId="1" fillId="0" borderId="2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" fillId="3" borderId="2" xfId="0" applyNumberFormat="1" applyFont="1" applyFill="1" applyBorder="1" applyAlignment="1" applyProtection="1">
      <alignment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1" fillId="0" borderId="2" xfId="0" applyNumberFormat="1" applyFont="1" applyFill="1" applyBorder="1" applyAlignment="1" applyProtection="1">
      <alignment vertical="center" wrapText="1"/>
    </xf>
    <xf numFmtId="0" fontId="3" fillId="0" borderId="1" xfId="0" quotePrefix="1" applyFont="1" applyFill="1" applyBorder="1" applyAlignment="1">
      <alignment horizontal="left" vertical="center"/>
    </xf>
    <xf numFmtId="0" fontId="3" fillId="0" borderId="1" xfId="0" quotePrefix="1" applyNumberFormat="1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4" borderId="1" xfId="0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left" vertical="center" wrapText="1"/>
    </xf>
    <xf numFmtId="0" fontId="2" fillId="2" borderId="2" xfId="0" applyNumberFormat="1" applyFont="1" applyFill="1" applyBorder="1" applyAlignment="1" applyProtection="1">
      <alignment horizontal="left" vertical="center" wrapText="1"/>
    </xf>
    <xf numFmtId="0" fontId="2" fillId="2" borderId="4" xfId="0" applyNumberFormat="1" applyFont="1" applyFill="1" applyBorder="1" applyAlignment="1" applyProtection="1">
      <alignment horizontal="left" vertical="center" wrapText="1"/>
    </xf>
    <xf numFmtId="0" fontId="1" fillId="2" borderId="1" xfId="0" applyNumberFormat="1" applyFont="1" applyFill="1" applyBorder="1" applyAlignment="1" applyProtection="1">
      <alignment horizontal="left" vertical="center" wrapText="1"/>
    </xf>
    <xf numFmtId="0" fontId="1" fillId="2" borderId="2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left" vertical="center" wrapText="1"/>
    </xf>
    <xf numFmtId="0" fontId="1" fillId="2" borderId="1" xfId="0" applyNumberFormat="1" applyFont="1" applyFill="1" applyBorder="1" applyAlignment="1" applyProtection="1">
      <alignment horizontal="left" vertical="center" wrapText="1" indent="1"/>
    </xf>
    <xf numFmtId="0" fontId="1" fillId="2" borderId="2" xfId="0" applyNumberFormat="1" applyFont="1" applyFill="1" applyBorder="1" applyAlignment="1" applyProtection="1">
      <alignment horizontal="left" vertical="center" wrapText="1" indent="1"/>
    </xf>
    <xf numFmtId="0" fontId="1" fillId="2" borderId="4" xfId="0" applyNumberFormat="1" applyFont="1" applyFill="1" applyBorder="1" applyAlignment="1" applyProtection="1">
      <alignment horizontal="left" vertical="center" wrapText="1" indent="1"/>
    </xf>
    <xf numFmtId="2" fontId="3" fillId="0" borderId="4" xfId="0" applyNumberFormat="1" applyFont="1" applyFill="1" applyBorder="1" applyAlignment="1" applyProtection="1">
      <alignment horizontal="center" vertical="center" wrapText="1"/>
    </xf>
    <xf numFmtId="2" fontId="3" fillId="2" borderId="4" xfId="0" applyNumberFormat="1" applyFont="1" applyFill="1" applyBorder="1" applyAlignment="1">
      <alignment horizontal="right"/>
    </xf>
    <xf numFmtId="2" fontId="1" fillId="2" borderId="4" xfId="0" applyNumberFormat="1" applyFont="1" applyFill="1" applyBorder="1" applyAlignment="1">
      <alignment horizontal="right"/>
    </xf>
    <xf numFmtId="2" fontId="1" fillId="2" borderId="3" xfId="0" applyNumberFormat="1" applyFont="1" applyFill="1" applyBorder="1" applyAlignment="1">
      <alignment horizontal="right"/>
    </xf>
    <xf numFmtId="4" fontId="3" fillId="0" borderId="4" xfId="0" applyNumberFormat="1" applyFont="1" applyFill="1" applyBorder="1" applyAlignment="1" applyProtection="1">
      <alignment horizontal="center" vertical="center" wrapText="1"/>
    </xf>
    <xf numFmtId="4" fontId="3" fillId="2" borderId="4" xfId="0" applyNumberFormat="1" applyFont="1" applyFill="1" applyBorder="1" applyAlignment="1">
      <alignment horizontal="right"/>
    </xf>
    <xf numFmtId="4" fontId="1" fillId="2" borderId="4" xfId="0" applyNumberFormat="1" applyFont="1" applyFill="1" applyBorder="1" applyAlignment="1">
      <alignment horizontal="right"/>
    </xf>
    <xf numFmtId="4" fontId="1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/>
    </xf>
    <xf numFmtId="2" fontId="3" fillId="0" borderId="3" xfId="0" applyNumberFormat="1" applyFont="1" applyFill="1" applyBorder="1" applyAlignment="1" applyProtection="1">
      <alignment horizontal="right" vertical="center" wrapText="1"/>
    </xf>
    <xf numFmtId="4" fontId="3" fillId="0" borderId="3" xfId="0" applyNumberFormat="1" applyFont="1" applyFill="1" applyBorder="1" applyAlignment="1" applyProtection="1">
      <alignment horizontal="right" vertical="center" wrapText="1"/>
    </xf>
    <xf numFmtId="4" fontId="3" fillId="2" borderId="4" xfId="0" applyNumberFormat="1" applyFont="1" applyFill="1" applyBorder="1" applyAlignment="1">
      <alignment horizontal="center"/>
    </xf>
    <xf numFmtId="2" fontId="3" fillId="2" borderId="4" xfId="0" applyNumberFormat="1" applyFont="1" applyFill="1" applyBorder="1" applyAlignment="1">
      <alignment horizontal="center"/>
    </xf>
    <xf numFmtId="4" fontId="1" fillId="2" borderId="3" xfId="0" applyNumberFormat="1" applyFont="1" applyFill="1" applyBorder="1" applyAlignment="1" applyProtection="1">
      <alignment horizontal="right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4"/>
  <sheetViews>
    <sheetView workbookViewId="0">
      <selection activeCell="H41" sqref="H41:H44"/>
    </sheetView>
  </sheetViews>
  <sheetFormatPr defaultRowHeight="15" x14ac:dyDescent="0.25"/>
  <cols>
    <col min="1" max="4" width="9.140625" style="30"/>
    <col min="5" max="10" width="25.28515625" style="30" customWidth="1"/>
    <col min="11" max="16384" width="9.140625" style="30"/>
  </cols>
  <sheetData>
    <row r="1" spans="1:10" ht="42" customHeight="1" x14ac:dyDescent="0.25">
      <c r="A1" s="61" t="s">
        <v>117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ht="18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10" ht="15.75" x14ac:dyDescent="0.25">
      <c r="A3" s="61" t="s">
        <v>24</v>
      </c>
      <c r="B3" s="61"/>
      <c r="C3" s="61"/>
      <c r="D3" s="61"/>
      <c r="E3" s="61"/>
      <c r="F3" s="61"/>
      <c r="G3" s="61"/>
      <c r="H3" s="61"/>
      <c r="I3" s="73"/>
      <c r="J3" s="73"/>
    </row>
    <row r="4" spans="1:10" ht="18" x14ac:dyDescent="0.25">
      <c r="A4" s="31"/>
      <c r="B4" s="31"/>
      <c r="C4" s="31"/>
      <c r="D4" s="31"/>
      <c r="E4" s="31"/>
      <c r="F4" s="31"/>
      <c r="G4" s="31"/>
      <c r="H4" s="31"/>
      <c r="I4" s="32"/>
      <c r="J4" s="32"/>
    </row>
    <row r="5" spans="1:10" ht="15.75" x14ac:dyDescent="0.25">
      <c r="A5" s="61" t="s">
        <v>38</v>
      </c>
      <c r="B5" s="62"/>
      <c r="C5" s="62"/>
      <c r="D5" s="62"/>
      <c r="E5" s="62"/>
      <c r="F5" s="62"/>
      <c r="G5" s="62"/>
      <c r="H5" s="62"/>
      <c r="I5" s="62"/>
      <c r="J5" s="62"/>
    </row>
    <row r="6" spans="1:10" ht="18" x14ac:dyDescent="0.25">
      <c r="A6" s="33"/>
      <c r="B6" s="34"/>
      <c r="C6" s="34"/>
      <c r="D6" s="34"/>
      <c r="E6" s="35"/>
      <c r="F6" s="36"/>
      <c r="G6" s="36"/>
      <c r="H6" s="36"/>
      <c r="I6" s="36"/>
      <c r="J6" s="37" t="s">
        <v>45</v>
      </c>
    </row>
    <row r="7" spans="1:10" ht="25.5" x14ac:dyDescent="0.25">
      <c r="A7" s="18"/>
      <c r="B7" s="19"/>
      <c r="C7" s="19"/>
      <c r="D7" s="20"/>
      <c r="E7" s="21"/>
      <c r="F7" s="22" t="s">
        <v>118</v>
      </c>
      <c r="G7" s="22" t="s">
        <v>119</v>
      </c>
      <c r="H7" s="22" t="s">
        <v>120</v>
      </c>
      <c r="I7" s="22" t="s">
        <v>115</v>
      </c>
      <c r="J7" s="22" t="s">
        <v>121</v>
      </c>
    </row>
    <row r="8" spans="1:10" x14ac:dyDescent="0.25">
      <c r="A8" s="66" t="s">
        <v>0</v>
      </c>
      <c r="B8" s="60"/>
      <c r="C8" s="60"/>
      <c r="D8" s="60"/>
      <c r="E8" s="74"/>
      <c r="F8" s="49">
        <f>F9+F10</f>
        <v>2515759.44</v>
      </c>
      <c r="G8" s="49">
        <f t="shared" ref="G8:H8" si="0">G9+G10</f>
        <v>2858059.45</v>
      </c>
      <c r="H8" s="49">
        <f t="shared" si="0"/>
        <v>2765206.45</v>
      </c>
      <c r="I8" s="49">
        <f t="shared" ref="I8:J8" si="1">I9+I10</f>
        <v>2783706.45</v>
      </c>
      <c r="J8" s="49">
        <f t="shared" si="1"/>
        <v>2783706.45</v>
      </c>
    </row>
    <row r="9" spans="1:10" x14ac:dyDescent="0.25">
      <c r="A9" s="75" t="s">
        <v>46</v>
      </c>
      <c r="B9" s="76"/>
      <c r="C9" s="76"/>
      <c r="D9" s="76"/>
      <c r="E9" s="72"/>
      <c r="F9" s="50">
        <v>2515759.44</v>
      </c>
      <c r="G9" s="50">
        <v>2858059.45</v>
      </c>
      <c r="H9" s="50">
        <v>2765206.45</v>
      </c>
      <c r="I9" s="50">
        <v>2783706.45</v>
      </c>
      <c r="J9" s="50">
        <v>2783706.45</v>
      </c>
    </row>
    <row r="10" spans="1:10" x14ac:dyDescent="0.25">
      <c r="A10" s="77" t="s">
        <v>47</v>
      </c>
      <c r="B10" s="72"/>
      <c r="C10" s="72"/>
      <c r="D10" s="72"/>
      <c r="E10" s="72"/>
      <c r="F10" s="50">
        <v>0</v>
      </c>
      <c r="G10" s="50">
        <v>0</v>
      </c>
      <c r="H10" s="50">
        <v>0</v>
      </c>
      <c r="I10" s="50">
        <v>0</v>
      </c>
      <c r="J10" s="50">
        <v>0</v>
      </c>
    </row>
    <row r="11" spans="1:10" x14ac:dyDescent="0.25">
      <c r="A11" s="12" t="s">
        <v>1</v>
      </c>
      <c r="B11" s="28"/>
      <c r="C11" s="28"/>
      <c r="D11" s="28"/>
      <c r="E11" s="28"/>
      <c r="F11" s="49">
        <f>F12+F13</f>
        <v>2527032.2000000002</v>
      </c>
      <c r="G11" s="49">
        <f t="shared" ref="G11:H11" si="2">G12+G13</f>
        <v>2875806.45</v>
      </c>
      <c r="H11" s="49">
        <f t="shared" si="2"/>
        <v>2783706.45</v>
      </c>
      <c r="I11" s="49">
        <f t="shared" ref="I11:J11" si="3">I12+I13</f>
        <v>2783706.45</v>
      </c>
      <c r="J11" s="49">
        <f t="shared" si="3"/>
        <v>2783706.45</v>
      </c>
    </row>
    <row r="12" spans="1:10" x14ac:dyDescent="0.25">
      <c r="A12" s="78" t="s">
        <v>48</v>
      </c>
      <c r="B12" s="76"/>
      <c r="C12" s="76"/>
      <c r="D12" s="76"/>
      <c r="E12" s="76"/>
      <c r="F12" s="50">
        <v>2486132.85</v>
      </c>
      <c r="G12" s="50">
        <v>2788849.45</v>
      </c>
      <c r="H12" s="50">
        <v>2736451.45</v>
      </c>
      <c r="I12" s="50">
        <v>2736451.45</v>
      </c>
      <c r="J12" s="50">
        <v>2736451.45</v>
      </c>
    </row>
    <row r="13" spans="1:10" x14ac:dyDescent="0.25">
      <c r="A13" s="71" t="s">
        <v>49</v>
      </c>
      <c r="B13" s="72"/>
      <c r="C13" s="72"/>
      <c r="D13" s="72"/>
      <c r="E13" s="72"/>
      <c r="F13" s="51">
        <v>40899.35</v>
      </c>
      <c r="G13" s="51">
        <v>86957</v>
      </c>
      <c r="H13" s="51">
        <v>47255</v>
      </c>
      <c r="I13" s="51">
        <v>47255</v>
      </c>
      <c r="J13" s="51">
        <v>47255</v>
      </c>
    </row>
    <row r="14" spans="1:10" x14ac:dyDescent="0.25">
      <c r="A14" s="59" t="s">
        <v>72</v>
      </c>
      <c r="B14" s="60"/>
      <c r="C14" s="60"/>
      <c r="D14" s="60"/>
      <c r="E14" s="60"/>
      <c r="F14" s="49">
        <f>F8-F11</f>
        <v>-11272.760000000242</v>
      </c>
      <c r="G14" s="49">
        <f t="shared" ref="G14:H14" si="4">G8-G11</f>
        <v>-17747</v>
      </c>
      <c r="H14" s="49">
        <f t="shared" si="4"/>
        <v>-18500</v>
      </c>
      <c r="I14" s="49">
        <f t="shared" ref="I14:J14" si="5">I8-I11</f>
        <v>0</v>
      </c>
      <c r="J14" s="49">
        <f t="shared" si="5"/>
        <v>0</v>
      </c>
    </row>
    <row r="15" spans="1:10" ht="18" x14ac:dyDescent="0.25">
      <c r="A15" s="31"/>
      <c r="B15" s="16"/>
      <c r="C15" s="16"/>
      <c r="D15" s="16"/>
      <c r="E15" s="16"/>
      <c r="F15" s="16"/>
      <c r="G15" s="16"/>
      <c r="H15" s="17"/>
      <c r="I15" s="17"/>
      <c r="J15" s="17"/>
    </row>
    <row r="16" spans="1:10" ht="15.75" x14ac:dyDescent="0.25">
      <c r="A16" s="61" t="s">
        <v>39</v>
      </c>
      <c r="B16" s="62"/>
      <c r="C16" s="62"/>
      <c r="D16" s="62"/>
      <c r="E16" s="62"/>
      <c r="F16" s="62"/>
      <c r="G16" s="62"/>
      <c r="H16" s="62"/>
      <c r="I16" s="62"/>
      <c r="J16" s="62"/>
    </row>
    <row r="17" spans="1:10" ht="18" x14ac:dyDescent="0.25">
      <c r="A17" s="31"/>
      <c r="B17" s="16"/>
      <c r="C17" s="16"/>
      <c r="D17" s="16"/>
      <c r="E17" s="16"/>
      <c r="F17" s="16"/>
      <c r="G17" s="16"/>
      <c r="H17" s="17"/>
      <c r="I17" s="17"/>
      <c r="J17" s="17"/>
    </row>
    <row r="18" spans="1:10" ht="25.5" x14ac:dyDescent="0.25">
      <c r="A18" s="18"/>
      <c r="B18" s="19"/>
      <c r="C18" s="19"/>
      <c r="D18" s="20"/>
      <c r="E18" s="21"/>
      <c r="F18" s="22" t="s">
        <v>118</v>
      </c>
      <c r="G18" s="22" t="s">
        <v>119</v>
      </c>
      <c r="H18" s="22" t="s">
        <v>120</v>
      </c>
      <c r="I18" s="22" t="s">
        <v>115</v>
      </c>
      <c r="J18" s="22" t="s">
        <v>121</v>
      </c>
    </row>
    <row r="19" spans="1:10" x14ac:dyDescent="0.25">
      <c r="A19" s="71" t="s">
        <v>50</v>
      </c>
      <c r="B19" s="72"/>
      <c r="C19" s="72"/>
      <c r="D19" s="72"/>
      <c r="E19" s="72"/>
      <c r="F19" s="51">
        <v>0</v>
      </c>
      <c r="G19" s="51">
        <v>0</v>
      </c>
      <c r="H19" s="51">
        <v>0</v>
      </c>
      <c r="I19" s="51">
        <v>0</v>
      </c>
      <c r="J19" s="52">
        <v>0</v>
      </c>
    </row>
    <row r="20" spans="1:10" x14ac:dyDescent="0.25">
      <c r="A20" s="71" t="s">
        <v>51</v>
      </c>
      <c r="B20" s="72"/>
      <c r="C20" s="72"/>
      <c r="D20" s="72"/>
      <c r="E20" s="72"/>
      <c r="F20" s="51">
        <v>0</v>
      </c>
      <c r="G20" s="51">
        <v>0</v>
      </c>
      <c r="H20" s="51">
        <v>0</v>
      </c>
      <c r="I20" s="51">
        <v>0</v>
      </c>
      <c r="J20" s="52">
        <v>0</v>
      </c>
    </row>
    <row r="21" spans="1:10" x14ac:dyDescent="0.25">
      <c r="A21" s="59" t="s">
        <v>2</v>
      </c>
      <c r="B21" s="60"/>
      <c r="C21" s="60"/>
      <c r="D21" s="60"/>
      <c r="E21" s="60"/>
      <c r="F21" s="49">
        <f>F19-F20</f>
        <v>0</v>
      </c>
      <c r="G21" s="49">
        <f t="shared" ref="G21:J21" si="6">G19-G20</f>
        <v>0</v>
      </c>
      <c r="H21" s="49">
        <f t="shared" si="6"/>
        <v>0</v>
      </c>
      <c r="I21" s="49">
        <f t="shared" si="6"/>
        <v>0</v>
      </c>
      <c r="J21" s="49">
        <f t="shared" si="6"/>
        <v>0</v>
      </c>
    </row>
    <row r="22" spans="1:10" x14ac:dyDescent="0.25">
      <c r="A22" s="59" t="s">
        <v>73</v>
      </c>
      <c r="B22" s="60"/>
      <c r="C22" s="60"/>
      <c r="D22" s="60"/>
      <c r="E22" s="60"/>
      <c r="F22" s="49">
        <f>F14+F21</f>
        <v>-11272.760000000242</v>
      </c>
      <c r="G22" s="49">
        <f t="shared" ref="G22:J22" si="7">G14+G21</f>
        <v>-17747</v>
      </c>
      <c r="H22" s="49">
        <f t="shared" si="7"/>
        <v>-18500</v>
      </c>
      <c r="I22" s="49">
        <f t="shared" si="7"/>
        <v>0</v>
      </c>
      <c r="J22" s="49">
        <f t="shared" si="7"/>
        <v>0</v>
      </c>
    </row>
    <row r="23" spans="1:10" ht="18" x14ac:dyDescent="0.25">
      <c r="A23" s="15"/>
      <c r="B23" s="16"/>
      <c r="C23" s="16"/>
      <c r="D23" s="16"/>
      <c r="E23" s="16"/>
      <c r="F23" s="16"/>
      <c r="G23" s="16"/>
      <c r="H23" s="17"/>
      <c r="I23" s="17"/>
      <c r="J23" s="17"/>
    </row>
    <row r="24" spans="1:10" ht="15.75" x14ac:dyDescent="0.25">
      <c r="A24" s="61" t="s">
        <v>74</v>
      </c>
      <c r="B24" s="62"/>
      <c r="C24" s="62"/>
      <c r="D24" s="62"/>
      <c r="E24" s="62"/>
      <c r="F24" s="62"/>
      <c r="G24" s="62"/>
      <c r="H24" s="62"/>
      <c r="I24" s="62"/>
      <c r="J24" s="62"/>
    </row>
    <row r="25" spans="1:10" ht="15.75" x14ac:dyDescent="0.25">
      <c r="A25" s="29"/>
      <c r="B25" s="14"/>
      <c r="C25" s="14"/>
      <c r="D25" s="14"/>
      <c r="E25" s="14"/>
      <c r="F25" s="14"/>
      <c r="G25" s="14"/>
      <c r="H25" s="14"/>
      <c r="I25" s="14"/>
      <c r="J25" s="14"/>
    </row>
    <row r="26" spans="1:10" ht="25.5" x14ac:dyDescent="0.25">
      <c r="A26" s="18"/>
      <c r="B26" s="19"/>
      <c r="C26" s="19"/>
      <c r="D26" s="20"/>
      <c r="E26" s="21"/>
      <c r="F26" s="22" t="s">
        <v>118</v>
      </c>
      <c r="G26" s="22" t="s">
        <v>119</v>
      </c>
      <c r="H26" s="22" t="s">
        <v>120</v>
      </c>
      <c r="I26" s="22" t="s">
        <v>115</v>
      </c>
      <c r="J26" s="22" t="s">
        <v>121</v>
      </c>
    </row>
    <row r="27" spans="1:10" ht="15" customHeight="1" x14ac:dyDescent="0.25">
      <c r="A27" s="63" t="s">
        <v>75</v>
      </c>
      <c r="B27" s="64"/>
      <c r="C27" s="64"/>
      <c r="D27" s="64"/>
      <c r="E27" s="65"/>
      <c r="F27" s="53">
        <v>29019.759999999998</v>
      </c>
      <c r="G27" s="53">
        <v>17747</v>
      </c>
      <c r="H27" s="53">
        <v>-161500</v>
      </c>
      <c r="I27" s="53">
        <v>-180000</v>
      </c>
      <c r="J27" s="54">
        <v>-180000</v>
      </c>
    </row>
    <row r="28" spans="1:10" ht="15" customHeight="1" x14ac:dyDescent="0.25">
      <c r="A28" s="59" t="s">
        <v>76</v>
      </c>
      <c r="B28" s="60"/>
      <c r="C28" s="60"/>
      <c r="D28" s="60"/>
      <c r="E28" s="60"/>
      <c r="F28" s="55">
        <f>F22+F27</f>
        <v>17746.999999999756</v>
      </c>
      <c r="G28" s="55">
        <v>-161500</v>
      </c>
      <c r="H28" s="55">
        <v>-180000</v>
      </c>
      <c r="I28" s="55">
        <v>0</v>
      </c>
      <c r="J28" s="56">
        <v>0</v>
      </c>
    </row>
    <row r="29" spans="1:10" ht="45" customHeight="1" x14ac:dyDescent="0.25">
      <c r="A29" s="66" t="s">
        <v>77</v>
      </c>
      <c r="B29" s="67"/>
      <c r="C29" s="67"/>
      <c r="D29" s="67"/>
      <c r="E29" s="68"/>
      <c r="F29" s="55">
        <v>17747</v>
      </c>
      <c r="G29" s="55">
        <v>-161500</v>
      </c>
      <c r="H29" s="55">
        <v>-180000</v>
      </c>
      <c r="I29" s="55">
        <f t="shared" ref="G29:J29" si="8">I14+I21+I27-I28</f>
        <v>-180000</v>
      </c>
      <c r="J29" s="56">
        <f t="shared" si="8"/>
        <v>-180000</v>
      </c>
    </row>
    <row r="30" spans="1:10" ht="15.75" x14ac:dyDescent="0.25">
      <c r="A30" s="29"/>
      <c r="B30" s="14"/>
      <c r="C30" s="14"/>
      <c r="D30" s="14"/>
      <c r="E30" s="14"/>
      <c r="F30" s="14"/>
      <c r="G30" s="14"/>
      <c r="H30" s="14"/>
      <c r="I30" s="14"/>
      <c r="J30" s="14"/>
    </row>
    <row r="31" spans="1:10" ht="15.75" x14ac:dyDescent="0.25">
      <c r="A31" s="61" t="s">
        <v>71</v>
      </c>
      <c r="B31" s="61"/>
      <c r="C31" s="61"/>
      <c r="D31" s="61"/>
      <c r="E31" s="61"/>
      <c r="F31" s="61"/>
      <c r="G31" s="61"/>
      <c r="H31" s="61"/>
      <c r="I31" s="61"/>
      <c r="J31" s="61"/>
    </row>
    <row r="32" spans="1:10" ht="18" x14ac:dyDescent="0.25">
      <c r="A32" s="15"/>
      <c r="B32" s="16"/>
      <c r="C32" s="16"/>
      <c r="D32" s="16"/>
      <c r="E32" s="16"/>
      <c r="F32" s="16"/>
      <c r="G32" s="16"/>
      <c r="H32" s="17"/>
      <c r="I32" s="17"/>
      <c r="J32" s="17"/>
    </row>
    <row r="33" spans="1:10" ht="25.5" x14ac:dyDescent="0.25">
      <c r="A33" s="18"/>
      <c r="B33" s="19"/>
      <c r="C33" s="19"/>
      <c r="D33" s="20"/>
      <c r="E33" s="21"/>
      <c r="F33" s="22" t="s">
        <v>118</v>
      </c>
      <c r="G33" s="22" t="s">
        <v>119</v>
      </c>
      <c r="H33" s="22" t="s">
        <v>120</v>
      </c>
      <c r="I33" s="22" t="s">
        <v>115</v>
      </c>
      <c r="J33" s="22" t="s">
        <v>121</v>
      </c>
    </row>
    <row r="34" spans="1:10" x14ac:dyDescent="0.25">
      <c r="A34" s="63" t="s">
        <v>75</v>
      </c>
      <c r="B34" s="64"/>
      <c r="C34" s="64"/>
      <c r="D34" s="64"/>
      <c r="E34" s="65"/>
      <c r="F34" s="53">
        <v>29019.759999999998</v>
      </c>
      <c r="G34" s="53">
        <v>17747</v>
      </c>
      <c r="H34" s="53">
        <v>-161500</v>
      </c>
      <c r="I34" s="53">
        <f>H37</f>
        <v>-180000</v>
      </c>
      <c r="J34" s="54">
        <f>I37</f>
        <v>-180000</v>
      </c>
    </row>
    <row r="35" spans="1:10" ht="28.5" customHeight="1" x14ac:dyDescent="0.25">
      <c r="A35" s="63" t="s">
        <v>78</v>
      </c>
      <c r="B35" s="64"/>
      <c r="C35" s="64"/>
      <c r="D35" s="64"/>
      <c r="E35" s="65"/>
      <c r="F35" s="53">
        <v>11272.76</v>
      </c>
      <c r="G35" s="53">
        <v>17747</v>
      </c>
      <c r="H35" s="53">
        <v>18500</v>
      </c>
      <c r="I35" s="53">
        <v>0</v>
      </c>
      <c r="J35" s="54">
        <v>0</v>
      </c>
    </row>
    <row r="36" spans="1:10" x14ac:dyDescent="0.25">
      <c r="A36" s="63" t="s">
        <v>79</v>
      </c>
      <c r="B36" s="69"/>
      <c r="C36" s="69"/>
      <c r="D36" s="69"/>
      <c r="E36" s="70"/>
      <c r="F36" s="53">
        <v>0</v>
      </c>
      <c r="G36" s="53">
        <v>-161500</v>
      </c>
      <c r="H36" s="53">
        <v>-180000</v>
      </c>
      <c r="I36" s="53">
        <v>0</v>
      </c>
      <c r="J36" s="54">
        <v>0</v>
      </c>
    </row>
    <row r="37" spans="1:10" ht="15" customHeight="1" x14ac:dyDescent="0.25">
      <c r="A37" s="59" t="s">
        <v>76</v>
      </c>
      <c r="B37" s="60"/>
      <c r="C37" s="60"/>
      <c r="D37" s="60"/>
      <c r="E37" s="60"/>
      <c r="F37" s="55">
        <f>F34-F35+F36</f>
        <v>17747</v>
      </c>
      <c r="G37" s="55">
        <v>-161500</v>
      </c>
      <c r="H37" s="55">
        <v>-180000</v>
      </c>
      <c r="I37" s="55">
        <f t="shared" ref="I37:J37" si="9">I34-I35+I36</f>
        <v>-180000</v>
      </c>
      <c r="J37" s="56">
        <f t="shared" si="9"/>
        <v>-180000</v>
      </c>
    </row>
    <row r="38" spans="1:10" ht="17.25" customHeight="1" x14ac:dyDescent="0.25"/>
    <row r="39" spans="1:10" x14ac:dyDescent="0.25">
      <c r="A39" s="57" t="s">
        <v>116</v>
      </c>
      <c r="B39" s="58"/>
      <c r="C39" s="58"/>
      <c r="D39" s="58"/>
      <c r="E39" s="58"/>
      <c r="F39" s="58"/>
      <c r="G39" s="58"/>
      <c r="H39" s="58"/>
      <c r="I39" s="58"/>
      <c r="J39" s="58"/>
    </row>
    <row r="40" spans="1:10" ht="9" customHeight="1" x14ac:dyDescent="0.25"/>
    <row r="41" spans="1:10" ht="15.75" x14ac:dyDescent="0.25">
      <c r="H41" s="38" t="s">
        <v>122</v>
      </c>
    </row>
    <row r="42" spans="1:10" ht="15.75" x14ac:dyDescent="0.25">
      <c r="H42" s="38" t="s">
        <v>123</v>
      </c>
    </row>
    <row r="44" spans="1:10" x14ac:dyDescent="0.25">
      <c r="H44" s="30" t="s">
        <v>124</v>
      </c>
    </row>
  </sheetData>
  <mergeCells count="24"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</mergeCells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1"/>
  <sheetViews>
    <sheetView topLeftCell="A19" workbookViewId="0">
      <selection activeCell="F38" sqref="F38:F41"/>
    </sheetView>
  </sheetViews>
  <sheetFormatPr defaultRowHeight="15" x14ac:dyDescent="0.25"/>
  <cols>
    <col min="1" max="1" width="7.42578125" style="30" bestFit="1" customWidth="1"/>
    <col min="2" max="2" width="8.42578125" style="30" bestFit="1" customWidth="1"/>
    <col min="3" max="8" width="25.28515625" style="30" customWidth="1"/>
    <col min="9" max="16384" width="9.140625" style="30"/>
  </cols>
  <sheetData>
    <row r="1" spans="1:8" ht="42" customHeight="1" x14ac:dyDescent="0.25">
      <c r="A1" s="61" t="s">
        <v>117</v>
      </c>
      <c r="B1" s="61"/>
      <c r="C1" s="61"/>
      <c r="D1" s="61"/>
      <c r="E1" s="61"/>
      <c r="F1" s="61"/>
      <c r="G1" s="61"/>
      <c r="H1" s="61"/>
    </row>
    <row r="2" spans="1:8" ht="18" customHeight="1" x14ac:dyDescent="0.25">
      <c r="A2" s="31"/>
      <c r="B2" s="31"/>
      <c r="C2" s="31"/>
      <c r="D2" s="31"/>
      <c r="E2" s="31"/>
      <c r="F2" s="31"/>
      <c r="G2" s="31"/>
      <c r="H2" s="31"/>
    </row>
    <row r="3" spans="1:8" ht="15.75" customHeight="1" x14ac:dyDescent="0.25">
      <c r="A3" s="61" t="s">
        <v>24</v>
      </c>
      <c r="B3" s="61"/>
      <c r="C3" s="61"/>
      <c r="D3" s="61"/>
      <c r="E3" s="61"/>
      <c r="F3" s="61"/>
      <c r="G3" s="61"/>
      <c r="H3" s="61"/>
    </row>
    <row r="4" spans="1:8" ht="18" x14ac:dyDescent="0.25">
      <c r="A4" s="31"/>
      <c r="B4" s="31"/>
      <c r="C4" s="31"/>
      <c r="D4" s="31"/>
      <c r="E4" s="31"/>
      <c r="F4" s="31"/>
      <c r="G4" s="32"/>
      <c r="H4" s="32"/>
    </row>
    <row r="5" spans="1:8" ht="18" customHeight="1" x14ac:dyDescent="0.25">
      <c r="A5" s="61" t="s">
        <v>4</v>
      </c>
      <c r="B5" s="61"/>
      <c r="C5" s="61"/>
      <c r="D5" s="61"/>
      <c r="E5" s="61"/>
      <c r="F5" s="61"/>
      <c r="G5" s="61"/>
      <c r="H5" s="61"/>
    </row>
    <row r="6" spans="1:8" ht="18" x14ac:dyDescent="0.25">
      <c r="A6" s="31"/>
      <c r="B6" s="31"/>
      <c r="C6" s="31"/>
      <c r="D6" s="31"/>
      <c r="E6" s="31"/>
      <c r="F6" s="31"/>
      <c r="G6" s="32"/>
      <c r="H6" s="32"/>
    </row>
    <row r="7" spans="1:8" ht="15.75" customHeight="1" x14ac:dyDescent="0.25">
      <c r="A7" s="61" t="s">
        <v>52</v>
      </c>
      <c r="B7" s="61"/>
      <c r="C7" s="61"/>
      <c r="D7" s="61"/>
      <c r="E7" s="61"/>
      <c r="F7" s="61"/>
      <c r="G7" s="61"/>
      <c r="H7" s="61"/>
    </row>
    <row r="8" spans="1:8" ht="18" x14ac:dyDescent="0.25">
      <c r="A8" s="31"/>
      <c r="B8" s="31"/>
      <c r="C8" s="31"/>
      <c r="D8" s="31"/>
      <c r="E8" s="31"/>
      <c r="F8" s="31"/>
      <c r="G8" s="32"/>
      <c r="H8" s="32"/>
    </row>
    <row r="9" spans="1:8" ht="25.5" x14ac:dyDescent="0.25">
      <c r="A9" s="39" t="s">
        <v>5</v>
      </c>
      <c r="B9" s="40" t="s">
        <v>6</v>
      </c>
      <c r="C9" s="40" t="s">
        <v>3</v>
      </c>
      <c r="D9" s="40" t="s">
        <v>125</v>
      </c>
      <c r="E9" s="39" t="s">
        <v>119</v>
      </c>
      <c r="F9" s="39" t="s">
        <v>126</v>
      </c>
      <c r="G9" s="39" t="s">
        <v>114</v>
      </c>
      <c r="H9" s="39" t="s">
        <v>127</v>
      </c>
    </row>
    <row r="10" spans="1:8" x14ac:dyDescent="0.25">
      <c r="A10" s="41"/>
      <c r="B10" s="42"/>
      <c r="C10" s="43" t="s">
        <v>0</v>
      </c>
      <c r="D10" s="99">
        <f>D11+D16+D18</f>
        <v>2515759.44</v>
      </c>
      <c r="E10" s="99">
        <f t="shared" ref="E10:H10" si="0">E11+E16+E18</f>
        <v>2875806.45</v>
      </c>
      <c r="F10" s="99">
        <f t="shared" si="0"/>
        <v>2783706.45</v>
      </c>
      <c r="G10" s="99">
        <f t="shared" si="0"/>
        <v>2783706.45</v>
      </c>
      <c r="H10" s="99">
        <f t="shared" si="0"/>
        <v>2783706.45</v>
      </c>
    </row>
    <row r="11" spans="1:8" s="44" customFormat="1" ht="15.75" customHeight="1" x14ac:dyDescent="0.25">
      <c r="A11" s="1">
        <v>6</v>
      </c>
      <c r="B11" s="1"/>
      <c r="C11" s="1" t="s">
        <v>7</v>
      </c>
      <c r="D11" s="100">
        <f>SUM(D12:D15)</f>
        <v>2515759.44</v>
      </c>
      <c r="E11" s="100">
        <f t="shared" ref="E11:H11" si="1">SUM(E12:E15)</f>
        <v>2858059.45</v>
      </c>
      <c r="F11" s="100">
        <f>SUM(F12:F15)</f>
        <v>2765206.45</v>
      </c>
      <c r="G11" s="100">
        <f t="shared" si="1"/>
        <v>2783706.45</v>
      </c>
      <c r="H11" s="100">
        <f t="shared" si="1"/>
        <v>2783706.45</v>
      </c>
    </row>
    <row r="12" spans="1:8" ht="38.25" x14ac:dyDescent="0.25">
      <c r="A12" s="1"/>
      <c r="B12" s="6">
        <v>63</v>
      </c>
      <c r="C12" s="6" t="s">
        <v>41</v>
      </c>
      <c r="D12" s="101">
        <v>2386152.5499999998</v>
      </c>
      <c r="E12" s="102">
        <v>2735996</v>
      </c>
      <c r="F12" s="102">
        <v>2638404</v>
      </c>
      <c r="G12" s="102">
        <v>2642404</v>
      </c>
      <c r="H12" s="102">
        <v>2642404</v>
      </c>
    </row>
    <row r="13" spans="1:8" ht="25.5" x14ac:dyDescent="0.25">
      <c r="A13" s="2"/>
      <c r="B13" s="2">
        <v>65</v>
      </c>
      <c r="C13" s="23" t="s">
        <v>80</v>
      </c>
      <c r="D13" s="101">
        <v>2200.91</v>
      </c>
      <c r="E13" s="102">
        <v>975</v>
      </c>
      <c r="F13" s="102">
        <v>1000</v>
      </c>
      <c r="G13" s="102">
        <v>3000</v>
      </c>
      <c r="H13" s="102">
        <v>3000</v>
      </c>
    </row>
    <row r="14" spans="1:8" x14ac:dyDescent="0.25">
      <c r="A14" s="2"/>
      <c r="B14" s="2">
        <v>66</v>
      </c>
      <c r="C14" s="23" t="s">
        <v>81</v>
      </c>
      <c r="D14" s="101">
        <v>12160.83</v>
      </c>
      <c r="E14" s="102">
        <v>26457</v>
      </c>
      <c r="F14" s="102">
        <v>18000</v>
      </c>
      <c r="G14" s="102">
        <v>30500</v>
      </c>
      <c r="H14" s="102">
        <v>30500</v>
      </c>
    </row>
    <row r="15" spans="1:8" ht="38.25" x14ac:dyDescent="0.25">
      <c r="A15" s="2"/>
      <c r="B15" s="2">
        <v>67</v>
      </c>
      <c r="C15" s="6" t="s">
        <v>42</v>
      </c>
      <c r="D15" s="101">
        <v>115245.15</v>
      </c>
      <c r="E15" s="102">
        <v>94631.45</v>
      </c>
      <c r="F15" s="102">
        <v>107802.45</v>
      </c>
      <c r="G15" s="102">
        <v>107802.45</v>
      </c>
      <c r="H15" s="102">
        <v>107802.45</v>
      </c>
    </row>
    <row r="16" spans="1:8" s="44" customFormat="1" ht="25.5" x14ac:dyDescent="0.25">
      <c r="A16" s="4">
        <v>7</v>
      </c>
      <c r="B16" s="5"/>
      <c r="C16" s="10" t="s">
        <v>8</v>
      </c>
      <c r="D16" s="100">
        <v>0</v>
      </c>
      <c r="E16" s="103">
        <v>0</v>
      </c>
      <c r="F16" s="103">
        <v>0</v>
      </c>
      <c r="G16" s="103">
        <v>0</v>
      </c>
      <c r="H16" s="103">
        <v>0</v>
      </c>
    </row>
    <row r="17" spans="1:8" ht="38.25" x14ac:dyDescent="0.25">
      <c r="A17" s="6"/>
      <c r="B17" s="6">
        <v>72</v>
      </c>
      <c r="C17" s="11" t="s">
        <v>40</v>
      </c>
      <c r="D17" s="101">
        <v>0</v>
      </c>
      <c r="E17" s="102">
        <v>0</v>
      </c>
      <c r="F17" s="102">
        <v>0</v>
      </c>
      <c r="G17" s="102">
        <v>0</v>
      </c>
      <c r="H17" s="102">
        <v>0</v>
      </c>
    </row>
    <row r="18" spans="1:8" s="44" customFormat="1" ht="29.25" customHeight="1" x14ac:dyDescent="0.25">
      <c r="A18" s="1">
        <v>9</v>
      </c>
      <c r="B18" s="1"/>
      <c r="C18" s="1" t="s">
        <v>109</v>
      </c>
      <c r="D18" s="100">
        <f>SUM(D19:D22)</f>
        <v>0</v>
      </c>
      <c r="E18" s="100">
        <f t="shared" ref="E18:H18" si="2">SUM(E19:E22)</f>
        <v>17747</v>
      </c>
      <c r="F18" s="100">
        <f>SUM(F19:F22)</f>
        <v>18500</v>
      </c>
      <c r="G18" s="100">
        <f t="shared" si="2"/>
        <v>0</v>
      </c>
      <c r="H18" s="100">
        <f t="shared" si="2"/>
        <v>0</v>
      </c>
    </row>
    <row r="19" spans="1:8" ht="15.75" customHeight="1" x14ac:dyDescent="0.25">
      <c r="A19" s="1"/>
      <c r="B19" s="6">
        <v>93</v>
      </c>
      <c r="C19" s="8" t="s">
        <v>110</v>
      </c>
      <c r="D19" s="101">
        <v>0</v>
      </c>
      <c r="E19" s="102">
        <v>1880</v>
      </c>
      <c r="F19" s="102">
        <v>2000</v>
      </c>
      <c r="G19" s="102">
        <v>0</v>
      </c>
      <c r="H19" s="102">
        <v>0</v>
      </c>
    </row>
    <row r="20" spans="1:8" ht="24.75" customHeight="1" x14ac:dyDescent="0.25">
      <c r="A20" s="1"/>
      <c r="B20" s="6">
        <v>94</v>
      </c>
      <c r="C20" s="8" t="s">
        <v>111</v>
      </c>
      <c r="D20" s="101">
        <v>0</v>
      </c>
      <c r="E20" s="102">
        <v>1875</v>
      </c>
      <c r="F20" s="102">
        <v>2000</v>
      </c>
      <c r="G20" s="102">
        <v>0</v>
      </c>
      <c r="H20" s="102">
        <v>0</v>
      </c>
    </row>
    <row r="21" spans="1:8" ht="15.75" customHeight="1" x14ac:dyDescent="0.25">
      <c r="A21" s="1"/>
      <c r="B21" s="6">
        <v>95</v>
      </c>
      <c r="C21" s="8" t="s">
        <v>112</v>
      </c>
      <c r="D21" s="101">
        <v>0</v>
      </c>
      <c r="E21" s="102">
        <v>11579</v>
      </c>
      <c r="F21" s="102">
        <v>4000</v>
      </c>
      <c r="G21" s="102">
        <v>0</v>
      </c>
      <c r="H21" s="102">
        <v>0</v>
      </c>
    </row>
    <row r="22" spans="1:8" ht="15.75" customHeight="1" x14ac:dyDescent="0.25">
      <c r="A22" s="1"/>
      <c r="B22" s="6">
        <v>96</v>
      </c>
      <c r="C22" s="8" t="s">
        <v>113</v>
      </c>
      <c r="D22" s="101">
        <v>0</v>
      </c>
      <c r="E22" s="102">
        <v>2413</v>
      </c>
      <c r="F22" s="102">
        <v>10500</v>
      </c>
      <c r="G22" s="102">
        <v>0</v>
      </c>
      <c r="H22" s="102">
        <v>0</v>
      </c>
    </row>
    <row r="25" spans="1:8" ht="15.75" x14ac:dyDescent="0.25">
      <c r="A25" s="61" t="s">
        <v>53</v>
      </c>
      <c r="B25" s="79"/>
      <c r="C25" s="79"/>
      <c r="D25" s="79"/>
      <c r="E25" s="79"/>
      <c r="F25" s="79"/>
      <c r="G25" s="79"/>
      <c r="H25" s="79"/>
    </row>
    <row r="26" spans="1:8" ht="18" x14ac:dyDescent="0.25">
      <c r="A26" s="31"/>
      <c r="B26" s="31"/>
      <c r="C26" s="31"/>
      <c r="D26" s="31"/>
      <c r="E26" s="31"/>
      <c r="F26" s="31"/>
      <c r="G26" s="32"/>
      <c r="H26" s="32"/>
    </row>
    <row r="27" spans="1:8" ht="25.5" x14ac:dyDescent="0.25">
      <c r="A27" s="39" t="s">
        <v>5</v>
      </c>
      <c r="B27" s="40" t="s">
        <v>6</v>
      </c>
      <c r="C27" s="40" t="s">
        <v>9</v>
      </c>
      <c r="D27" s="40" t="s">
        <v>125</v>
      </c>
      <c r="E27" s="39" t="s">
        <v>119</v>
      </c>
      <c r="F27" s="39" t="s">
        <v>126</v>
      </c>
      <c r="G27" s="39" t="s">
        <v>114</v>
      </c>
      <c r="H27" s="39" t="s">
        <v>127</v>
      </c>
    </row>
    <row r="28" spans="1:8" x14ac:dyDescent="0.25">
      <c r="A28" s="41"/>
      <c r="B28" s="42"/>
      <c r="C28" s="43" t="s">
        <v>1</v>
      </c>
      <c r="D28" s="95">
        <f>D29+D34</f>
        <v>2527032.1999999997</v>
      </c>
      <c r="E28" s="95">
        <f t="shared" ref="E28:H28" si="3">E29+E34</f>
        <v>2875806.45</v>
      </c>
      <c r="F28" s="95">
        <f t="shared" si="3"/>
        <v>2783706.45</v>
      </c>
      <c r="G28" s="95">
        <f>G29+G34</f>
        <v>2783706.45</v>
      </c>
      <c r="H28" s="95">
        <f t="shared" si="3"/>
        <v>2783706.45</v>
      </c>
    </row>
    <row r="29" spans="1:8" s="44" customFormat="1" ht="15.75" customHeight="1" x14ac:dyDescent="0.25">
      <c r="A29" s="1">
        <v>3</v>
      </c>
      <c r="B29" s="1"/>
      <c r="C29" s="1" t="s">
        <v>10</v>
      </c>
      <c r="D29" s="96">
        <f>SUM(D30:D33)</f>
        <v>2486132.8499999996</v>
      </c>
      <c r="E29" s="96">
        <f t="shared" ref="E29:H29" si="4">SUM(E30:E33)</f>
        <v>2788849.45</v>
      </c>
      <c r="F29" s="96">
        <f t="shared" si="4"/>
        <v>2736451.45</v>
      </c>
      <c r="G29" s="96">
        <f t="shared" ref="G29:H29" si="5">SUM(G30:G33)</f>
        <v>2736451.45</v>
      </c>
      <c r="H29" s="96">
        <f t="shared" si="5"/>
        <v>2736451.45</v>
      </c>
    </row>
    <row r="30" spans="1:8" ht="15.75" customHeight="1" x14ac:dyDescent="0.25">
      <c r="A30" s="1"/>
      <c r="B30" s="6">
        <v>31</v>
      </c>
      <c r="C30" s="6" t="s">
        <v>11</v>
      </c>
      <c r="D30" s="97">
        <v>2155444.9700000002</v>
      </c>
      <c r="E30" s="98">
        <v>2491891</v>
      </c>
      <c r="F30" s="98">
        <v>2436947</v>
      </c>
      <c r="G30" s="98">
        <v>2436947</v>
      </c>
      <c r="H30" s="98">
        <v>2436947</v>
      </c>
    </row>
    <row r="31" spans="1:8" x14ac:dyDescent="0.25">
      <c r="A31" s="2"/>
      <c r="B31" s="2">
        <v>32</v>
      </c>
      <c r="C31" s="2" t="s">
        <v>27</v>
      </c>
      <c r="D31" s="97">
        <v>327063.24</v>
      </c>
      <c r="E31" s="98">
        <v>293560.45</v>
      </c>
      <c r="F31" s="98">
        <v>296154.45</v>
      </c>
      <c r="G31" s="98">
        <v>296154.45</v>
      </c>
      <c r="H31" s="98">
        <v>296154.45</v>
      </c>
    </row>
    <row r="32" spans="1:8" x14ac:dyDescent="0.25">
      <c r="A32" s="2"/>
      <c r="B32" s="2">
        <v>34</v>
      </c>
      <c r="C32" s="2" t="s">
        <v>82</v>
      </c>
      <c r="D32" s="97">
        <v>45.61</v>
      </c>
      <c r="E32" s="98">
        <v>60</v>
      </c>
      <c r="F32" s="98">
        <v>50</v>
      </c>
      <c r="G32" s="98">
        <v>50</v>
      </c>
      <c r="H32" s="98">
        <v>50</v>
      </c>
    </row>
    <row r="33" spans="1:8" x14ac:dyDescent="0.25">
      <c r="A33" s="2"/>
      <c r="B33" s="2">
        <v>38</v>
      </c>
      <c r="C33" s="7" t="s">
        <v>95</v>
      </c>
      <c r="D33" s="97">
        <v>3579.03</v>
      </c>
      <c r="E33" s="98">
        <v>3338</v>
      </c>
      <c r="F33" s="98">
        <v>3300</v>
      </c>
      <c r="G33" s="98">
        <v>3300</v>
      </c>
      <c r="H33" s="98">
        <v>3300</v>
      </c>
    </row>
    <row r="34" spans="1:8" s="44" customFormat="1" ht="25.5" x14ac:dyDescent="0.25">
      <c r="A34" s="4">
        <v>4</v>
      </c>
      <c r="B34" s="5"/>
      <c r="C34" s="10" t="s">
        <v>12</v>
      </c>
      <c r="D34" s="96">
        <f>SUM(D35:D36)</f>
        <v>40899.35</v>
      </c>
      <c r="E34" s="96">
        <f t="shared" ref="E34:H34" si="6">SUM(E35:E36)</f>
        <v>86957</v>
      </c>
      <c r="F34" s="96">
        <f t="shared" si="6"/>
        <v>47255</v>
      </c>
      <c r="G34" s="96">
        <f t="shared" ref="G34:H34" si="7">SUM(G35:G36)</f>
        <v>47255</v>
      </c>
      <c r="H34" s="96">
        <f t="shared" si="7"/>
        <v>47255</v>
      </c>
    </row>
    <row r="35" spans="1:8" ht="38.25" x14ac:dyDescent="0.25">
      <c r="A35" s="6"/>
      <c r="B35" s="6">
        <v>41</v>
      </c>
      <c r="C35" s="11" t="s">
        <v>13</v>
      </c>
      <c r="D35" s="97">
        <v>0</v>
      </c>
      <c r="E35" s="98">
        <v>0</v>
      </c>
      <c r="F35" s="98">
        <v>0</v>
      </c>
      <c r="G35" s="98">
        <v>0</v>
      </c>
      <c r="H35" s="98">
        <v>0</v>
      </c>
    </row>
    <row r="36" spans="1:8" ht="38.25" x14ac:dyDescent="0.25">
      <c r="A36" s="6"/>
      <c r="B36" s="6">
        <v>42</v>
      </c>
      <c r="C36" s="11" t="s">
        <v>43</v>
      </c>
      <c r="D36" s="97">
        <v>40899.35</v>
      </c>
      <c r="E36" s="98">
        <v>86957</v>
      </c>
      <c r="F36" s="98">
        <v>47255</v>
      </c>
      <c r="G36" s="98">
        <v>47255</v>
      </c>
      <c r="H36" s="98">
        <v>47255</v>
      </c>
    </row>
    <row r="38" spans="1:8" ht="15.75" x14ac:dyDescent="0.25">
      <c r="F38" s="38" t="s">
        <v>122</v>
      </c>
    </row>
    <row r="39" spans="1:8" ht="15.75" x14ac:dyDescent="0.25">
      <c r="F39" s="38" t="s">
        <v>123</v>
      </c>
    </row>
    <row r="41" spans="1:8" x14ac:dyDescent="0.25">
      <c r="F41" s="30" t="s">
        <v>124</v>
      </c>
    </row>
  </sheetData>
  <mergeCells count="5">
    <mergeCell ref="A25:H25"/>
    <mergeCell ref="A1:H1"/>
    <mergeCell ref="A3:H3"/>
    <mergeCell ref="A5:H5"/>
    <mergeCell ref="A7:H7"/>
  </mergeCells>
  <pageMargins left="0.7" right="0.7" top="0.75" bottom="0.75" header="0.3" footer="0.3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2"/>
  <sheetViews>
    <sheetView topLeftCell="A35" workbookViewId="0">
      <selection activeCell="D59" sqref="D59:D62"/>
    </sheetView>
  </sheetViews>
  <sheetFormatPr defaultRowHeight="15" x14ac:dyDescent="0.25"/>
  <cols>
    <col min="1" max="6" width="25.28515625" style="30" customWidth="1"/>
    <col min="7" max="16384" width="9.140625" style="30"/>
  </cols>
  <sheetData>
    <row r="1" spans="1:6" ht="42" customHeight="1" x14ac:dyDescent="0.25">
      <c r="A1" s="61" t="s">
        <v>117</v>
      </c>
      <c r="B1" s="61"/>
      <c r="C1" s="61"/>
      <c r="D1" s="61"/>
      <c r="E1" s="61"/>
      <c r="F1" s="61"/>
    </row>
    <row r="2" spans="1:6" ht="18" customHeight="1" x14ac:dyDescent="0.25">
      <c r="A2" s="31"/>
      <c r="B2" s="31"/>
      <c r="C2" s="31"/>
      <c r="D2" s="31"/>
      <c r="E2" s="31"/>
      <c r="F2" s="31"/>
    </row>
    <row r="3" spans="1:6" ht="15.75" customHeight="1" x14ac:dyDescent="0.25">
      <c r="A3" s="61" t="s">
        <v>24</v>
      </c>
      <c r="B3" s="61"/>
      <c r="C3" s="61"/>
      <c r="D3" s="61"/>
      <c r="E3" s="61"/>
      <c r="F3" s="61"/>
    </row>
    <row r="4" spans="1:6" ht="18" x14ac:dyDescent="0.25">
      <c r="B4" s="31"/>
      <c r="C4" s="31"/>
      <c r="D4" s="31"/>
      <c r="E4" s="32"/>
      <c r="F4" s="32"/>
    </row>
    <row r="5" spans="1:6" ht="18" customHeight="1" x14ac:dyDescent="0.25">
      <c r="A5" s="61" t="s">
        <v>4</v>
      </c>
      <c r="B5" s="61"/>
      <c r="C5" s="61"/>
      <c r="D5" s="61"/>
      <c r="E5" s="61"/>
      <c r="F5" s="61"/>
    </row>
    <row r="6" spans="1:6" ht="18" x14ac:dyDescent="0.25">
      <c r="A6" s="31"/>
      <c r="B6" s="31"/>
      <c r="C6" s="31"/>
      <c r="D6" s="31"/>
      <c r="E6" s="32"/>
      <c r="F6" s="32"/>
    </row>
    <row r="7" spans="1:6" ht="15.75" customHeight="1" x14ac:dyDescent="0.25">
      <c r="A7" s="61" t="s">
        <v>54</v>
      </c>
      <c r="B7" s="61"/>
      <c r="C7" s="61"/>
      <c r="D7" s="61"/>
      <c r="E7" s="61"/>
      <c r="F7" s="61"/>
    </row>
    <row r="8" spans="1:6" ht="18" x14ac:dyDescent="0.25">
      <c r="A8" s="31"/>
      <c r="B8" s="31"/>
      <c r="C8" s="31"/>
      <c r="D8" s="31"/>
      <c r="E8" s="32"/>
      <c r="F8" s="32"/>
    </row>
    <row r="9" spans="1:6" ht="25.5" x14ac:dyDescent="0.25">
      <c r="A9" s="39" t="s">
        <v>56</v>
      </c>
      <c r="B9" s="40" t="s">
        <v>125</v>
      </c>
      <c r="C9" s="39" t="s">
        <v>119</v>
      </c>
      <c r="D9" s="39" t="s">
        <v>126</v>
      </c>
      <c r="E9" s="39" t="s">
        <v>114</v>
      </c>
      <c r="F9" s="39" t="s">
        <v>127</v>
      </c>
    </row>
    <row r="10" spans="1:6" x14ac:dyDescent="0.25">
      <c r="A10" s="45" t="s">
        <v>0</v>
      </c>
      <c r="B10" s="99">
        <f>B11+B13+B15+B18+B23+B25+B27</f>
        <v>2515759.44</v>
      </c>
      <c r="C10" s="99">
        <f>C11+C13+C15+C18+C23+C25+C27</f>
        <v>2875806.45</v>
      </c>
      <c r="D10" s="99">
        <f t="shared" ref="D10:F10" si="0">D11+D13+D15+D18+D23+D25+D27</f>
        <v>2783706.45</v>
      </c>
      <c r="E10" s="99">
        <f t="shared" si="0"/>
        <v>2783706.45</v>
      </c>
      <c r="F10" s="99">
        <f t="shared" ref="F10" si="1">F11+F13+F15+F18+F23+F25+F27</f>
        <v>2783706.45</v>
      </c>
    </row>
    <row r="11" spans="1:6" x14ac:dyDescent="0.25">
      <c r="A11" s="10" t="s">
        <v>61</v>
      </c>
      <c r="B11" s="105">
        <f>B12</f>
        <v>115245.15</v>
      </c>
      <c r="C11" s="105">
        <f t="shared" ref="C11:F11" si="2">C12</f>
        <v>78306.45</v>
      </c>
      <c r="D11" s="105">
        <f t="shared" si="2"/>
        <v>78306.45</v>
      </c>
      <c r="E11" s="105">
        <f t="shared" si="2"/>
        <v>78306.45</v>
      </c>
      <c r="F11" s="105">
        <f t="shared" si="2"/>
        <v>78306.45</v>
      </c>
    </row>
    <row r="12" spans="1:6" x14ac:dyDescent="0.25">
      <c r="A12" s="3" t="s">
        <v>83</v>
      </c>
      <c r="B12" s="102">
        <v>115245.15</v>
      </c>
      <c r="C12" s="102">
        <v>78306.45</v>
      </c>
      <c r="D12" s="102">
        <v>78306.45</v>
      </c>
      <c r="E12" s="102">
        <v>78306.45</v>
      </c>
      <c r="F12" s="102">
        <v>78306.45</v>
      </c>
    </row>
    <row r="13" spans="1:6" x14ac:dyDescent="0.25">
      <c r="A13" s="10" t="s">
        <v>63</v>
      </c>
      <c r="B13" s="105">
        <f>B14</f>
        <v>6422.12</v>
      </c>
      <c r="C13" s="105">
        <f t="shared" ref="C13:F13" si="3">C14</f>
        <v>6620</v>
      </c>
      <c r="D13" s="105">
        <f t="shared" si="3"/>
        <v>6000</v>
      </c>
      <c r="E13" s="105">
        <f t="shared" si="3"/>
        <v>8000</v>
      </c>
      <c r="F13" s="105">
        <f t="shared" si="3"/>
        <v>8000</v>
      </c>
    </row>
    <row r="14" spans="1:6" x14ac:dyDescent="0.25">
      <c r="A14" s="3" t="s">
        <v>64</v>
      </c>
      <c r="B14" s="102">
        <v>6422.12</v>
      </c>
      <c r="C14" s="102">
        <v>6620</v>
      </c>
      <c r="D14" s="102">
        <v>6000</v>
      </c>
      <c r="E14" s="102">
        <v>8000</v>
      </c>
      <c r="F14" s="102">
        <v>8000</v>
      </c>
    </row>
    <row r="15" spans="1:6" s="44" customFormat="1" ht="25.5" x14ac:dyDescent="0.25">
      <c r="A15" s="1" t="s">
        <v>59</v>
      </c>
      <c r="B15" s="100">
        <f>SUM(B16:B17)</f>
        <v>2200.91</v>
      </c>
      <c r="C15" s="100">
        <f t="shared" ref="C15:F15" si="4">SUM(C16:C17)</f>
        <v>975</v>
      </c>
      <c r="D15" s="100">
        <f t="shared" si="4"/>
        <v>1000</v>
      </c>
      <c r="E15" s="100">
        <f t="shared" ref="E15:F15" si="5">SUM(E16:E17)</f>
        <v>3000</v>
      </c>
      <c r="F15" s="100">
        <f t="shared" ref="F15" si="6">SUM(F16:F17)</f>
        <v>3000</v>
      </c>
    </row>
    <row r="16" spans="1:6" ht="25.5" x14ac:dyDescent="0.25">
      <c r="A16" s="8" t="s">
        <v>84</v>
      </c>
      <c r="B16" s="101">
        <v>2200.91</v>
      </c>
      <c r="C16" s="101">
        <v>975</v>
      </c>
      <c r="D16" s="101">
        <v>1000</v>
      </c>
      <c r="E16" s="101">
        <v>3000</v>
      </c>
      <c r="F16" s="101">
        <v>3000</v>
      </c>
    </row>
    <row r="17" spans="1:6" ht="25.5" x14ac:dyDescent="0.25">
      <c r="A17" s="8" t="s">
        <v>60</v>
      </c>
      <c r="B17" s="101">
        <v>0</v>
      </c>
      <c r="C17" s="101">
        <v>0</v>
      </c>
      <c r="D17" s="101">
        <v>0</v>
      </c>
      <c r="E17" s="101">
        <v>0</v>
      </c>
      <c r="F17" s="101">
        <v>0</v>
      </c>
    </row>
    <row r="18" spans="1:6" s="44" customFormat="1" x14ac:dyDescent="0.25">
      <c r="A18" s="45" t="s">
        <v>57</v>
      </c>
      <c r="B18" s="100">
        <f>SUM(B19:B22)</f>
        <v>2386152.5499999998</v>
      </c>
      <c r="C18" s="100">
        <f t="shared" ref="C18:F18" si="7">SUM(C19:C22)</f>
        <v>2752321</v>
      </c>
      <c r="D18" s="100">
        <f t="shared" si="7"/>
        <v>2667900</v>
      </c>
      <c r="E18" s="100">
        <f t="shared" ref="E18:F18" si="8">SUM(E19:E22)</f>
        <v>2671900</v>
      </c>
      <c r="F18" s="100">
        <f t="shared" ref="F18" si="9">SUM(F19:F22)</f>
        <v>2671900</v>
      </c>
    </row>
    <row r="19" spans="1:6" x14ac:dyDescent="0.25">
      <c r="A19" s="3" t="s">
        <v>85</v>
      </c>
      <c r="B19" s="101">
        <v>60069.19</v>
      </c>
      <c r="C19" s="101">
        <v>120900</v>
      </c>
      <c r="D19" s="101">
        <v>138900</v>
      </c>
      <c r="E19" s="101">
        <v>138900</v>
      </c>
      <c r="F19" s="101">
        <v>138900</v>
      </c>
    </row>
    <row r="20" spans="1:6" x14ac:dyDescent="0.25">
      <c r="A20" s="3" t="s">
        <v>58</v>
      </c>
      <c r="B20" s="101">
        <v>0</v>
      </c>
      <c r="C20" s="101">
        <v>0</v>
      </c>
      <c r="D20" s="101">
        <v>0</v>
      </c>
      <c r="E20" s="101">
        <v>0</v>
      </c>
      <c r="F20" s="101">
        <v>0</v>
      </c>
    </row>
    <row r="21" spans="1:6" x14ac:dyDescent="0.25">
      <c r="A21" s="3" t="s">
        <v>86</v>
      </c>
      <c r="B21" s="101">
        <v>196265.36</v>
      </c>
      <c r="C21" s="101">
        <v>192421</v>
      </c>
      <c r="D21" s="101">
        <v>159000</v>
      </c>
      <c r="E21" s="101">
        <v>163000</v>
      </c>
      <c r="F21" s="101">
        <v>163000</v>
      </c>
    </row>
    <row r="22" spans="1:6" x14ac:dyDescent="0.25">
      <c r="A22" s="3" t="s">
        <v>91</v>
      </c>
      <c r="B22" s="101">
        <v>2129818</v>
      </c>
      <c r="C22" s="101">
        <v>2439000</v>
      </c>
      <c r="D22" s="101">
        <v>2370000</v>
      </c>
      <c r="E22" s="101">
        <v>2370000</v>
      </c>
      <c r="F22" s="101">
        <v>2370000</v>
      </c>
    </row>
    <row r="23" spans="1:6" s="44" customFormat="1" x14ac:dyDescent="0.25">
      <c r="A23" s="45" t="s">
        <v>87</v>
      </c>
      <c r="B23" s="105">
        <f>B24</f>
        <v>5738.71</v>
      </c>
      <c r="C23" s="105">
        <f t="shared" ref="C23:F23" si="10">C24</f>
        <v>19837</v>
      </c>
      <c r="D23" s="105">
        <f t="shared" si="10"/>
        <v>12000</v>
      </c>
      <c r="E23" s="105">
        <f t="shared" si="10"/>
        <v>22500</v>
      </c>
      <c r="F23" s="105">
        <f t="shared" si="10"/>
        <v>22500</v>
      </c>
    </row>
    <row r="24" spans="1:6" x14ac:dyDescent="0.25">
      <c r="A24" s="3" t="s">
        <v>88</v>
      </c>
      <c r="B24" s="101">
        <v>5738.71</v>
      </c>
      <c r="C24" s="101">
        <v>19837</v>
      </c>
      <c r="D24" s="101">
        <v>12000</v>
      </c>
      <c r="E24" s="101">
        <v>22500</v>
      </c>
      <c r="F24" s="101">
        <v>22500</v>
      </c>
    </row>
    <row r="25" spans="1:6" s="44" customFormat="1" ht="25.5" x14ac:dyDescent="0.25">
      <c r="A25" s="45" t="s">
        <v>89</v>
      </c>
      <c r="B25" s="105">
        <f>B26</f>
        <v>0</v>
      </c>
      <c r="C25" s="105">
        <f t="shared" ref="C25:F25" si="11">C26</f>
        <v>0</v>
      </c>
      <c r="D25" s="105">
        <f t="shared" si="11"/>
        <v>0</v>
      </c>
      <c r="E25" s="105">
        <f t="shared" si="11"/>
        <v>0</v>
      </c>
      <c r="F25" s="105">
        <f t="shared" si="11"/>
        <v>0</v>
      </c>
    </row>
    <row r="26" spans="1:6" ht="25.5" x14ac:dyDescent="0.25">
      <c r="A26" s="8" t="s">
        <v>90</v>
      </c>
      <c r="B26" s="101">
        <v>0</v>
      </c>
      <c r="C26" s="101">
        <v>0</v>
      </c>
      <c r="D26" s="101">
        <v>0</v>
      </c>
      <c r="E26" s="101">
        <v>0</v>
      </c>
      <c r="F26" s="101">
        <v>0</v>
      </c>
    </row>
    <row r="27" spans="1:6" s="44" customFormat="1" x14ac:dyDescent="0.25">
      <c r="A27" s="45" t="s">
        <v>103</v>
      </c>
      <c r="B27" s="100">
        <f>SUM(B28:B31)</f>
        <v>0</v>
      </c>
      <c r="C27" s="100">
        <f t="shared" ref="C27:F27" si="12">SUM(C28:C31)</f>
        <v>17747</v>
      </c>
      <c r="D27" s="100">
        <f t="shared" si="12"/>
        <v>18500</v>
      </c>
      <c r="E27" s="100">
        <f t="shared" si="12"/>
        <v>0</v>
      </c>
      <c r="F27" s="100">
        <f t="shared" ref="F27" si="13">SUM(F28:F31)</f>
        <v>0</v>
      </c>
    </row>
    <row r="28" spans="1:6" x14ac:dyDescent="0.25">
      <c r="A28" s="8" t="s">
        <v>99</v>
      </c>
      <c r="B28" s="101">
        <v>0</v>
      </c>
      <c r="C28" s="102">
        <v>1880</v>
      </c>
      <c r="D28" s="101">
        <v>2000</v>
      </c>
      <c r="E28" s="101">
        <v>0</v>
      </c>
      <c r="F28" s="101">
        <v>0</v>
      </c>
    </row>
    <row r="29" spans="1:6" ht="25.5" x14ac:dyDescent="0.25">
      <c r="A29" s="8" t="s">
        <v>100</v>
      </c>
      <c r="B29" s="101">
        <v>0</v>
      </c>
      <c r="C29" s="102">
        <v>1875</v>
      </c>
      <c r="D29" s="101">
        <v>2000</v>
      </c>
      <c r="E29" s="101">
        <v>0</v>
      </c>
      <c r="F29" s="101">
        <v>0</v>
      </c>
    </row>
    <row r="30" spans="1:6" x14ac:dyDescent="0.25">
      <c r="A30" s="8" t="s">
        <v>101</v>
      </c>
      <c r="B30" s="101">
        <v>0</v>
      </c>
      <c r="C30" s="102">
        <v>11579</v>
      </c>
      <c r="D30" s="101">
        <v>4000</v>
      </c>
      <c r="E30" s="101">
        <v>0</v>
      </c>
      <c r="F30" s="101">
        <v>0</v>
      </c>
    </row>
    <row r="31" spans="1:6" x14ac:dyDescent="0.25">
      <c r="A31" s="8" t="s">
        <v>102</v>
      </c>
      <c r="B31" s="101">
        <v>0</v>
      </c>
      <c r="C31" s="102">
        <v>2413</v>
      </c>
      <c r="D31" s="101">
        <v>10500</v>
      </c>
      <c r="E31" s="101">
        <v>0</v>
      </c>
      <c r="F31" s="101">
        <v>0</v>
      </c>
    </row>
    <row r="34" spans="1:6" ht="15.75" customHeight="1" x14ac:dyDescent="0.25">
      <c r="A34" s="61" t="s">
        <v>55</v>
      </c>
      <c r="B34" s="61"/>
      <c r="C34" s="61"/>
      <c r="D34" s="61"/>
      <c r="E34" s="61"/>
      <c r="F34" s="61"/>
    </row>
    <row r="35" spans="1:6" ht="18" x14ac:dyDescent="0.25">
      <c r="A35" s="31"/>
      <c r="B35" s="31"/>
      <c r="C35" s="31"/>
      <c r="D35" s="31"/>
      <c r="E35" s="32"/>
      <c r="F35" s="32"/>
    </row>
    <row r="36" spans="1:6" ht="25.5" x14ac:dyDescent="0.25">
      <c r="A36" s="39" t="s">
        <v>56</v>
      </c>
      <c r="B36" s="40" t="s">
        <v>125</v>
      </c>
      <c r="C36" s="39" t="s">
        <v>119</v>
      </c>
      <c r="D36" s="39" t="s">
        <v>126</v>
      </c>
      <c r="E36" s="39" t="s">
        <v>114</v>
      </c>
      <c r="F36" s="39" t="s">
        <v>127</v>
      </c>
    </row>
    <row r="37" spans="1:6" x14ac:dyDescent="0.25">
      <c r="A37" s="45" t="s">
        <v>1</v>
      </c>
      <c r="B37" s="95">
        <f>B38+B40+B43+B47+B53+B56</f>
        <v>2527032.1999999997</v>
      </c>
      <c r="C37" s="95">
        <f t="shared" ref="C37:F37" si="14">C38+C40+C43+C47+C53+C56</f>
        <v>2875806.45</v>
      </c>
      <c r="D37" s="95">
        <f t="shared" si="14"/>
        <v>2783706.45</v>
      </c>
      <c r="E37" s="95">
        <f t="shared" ref="E37:F37" si="15">E38+E40+E43+E47+E53+E56</f>
        <v>2783706.45</v>
      </c>
      <c r="F37" s="95">
        <f t="shared" si="15"/>
        <v>2783706.45</v>
      </c>
    </row>
    <row r="38" spans="1:6" x14ac:dyDescent="0.25">
      <c r="A38" s="10" t="s">
        <v>61</v>
      </c>
      <c r="B38" s="104">
        <f>B39</f>
        <v>115822.7</v>
      </c>
      <c r="C38" s="104">
        <f t="shared" ref="C38:F38" si="16">C39</f>
        <v>78306.45</v>
      </c>
      <c r="D38" s="104">
        <f t="shared" si="16"/>
        <v>78306.45</v>
      </c>
      <c r="E38" s="104">
        <f t="shared" si="16"/>
        <v>78306.45</v>
      </c>
      <c r="F38" s="104">
        <f t="shared" si="16"/>
        <v>78306.45</v>
      </c>
    </row>
    <row r="39" spans="1:6" x14ac:dyDescent="0.25">
      <c r="A39" s="3" t="s">
        <v>83</v>
      </c>
      <c r="B39" s="98">
        <v>115822.7</v>
      </c>
      <c r="C39" s="98">
        <v>78306.45</v>
      </c>
      <c r="D39" s="98">
        <v>78306.45</v>
      </c>
      <c r="E39" s="98">
        <v>78306.45</v>
      </c>
      <c r="F39" s="98">
        <v>78306.45</v>
      </c>
    </row>
    <row r="40" spans="1:6" x14ac:dyDescent="0.25">
      <c r="A40" s="10" t="s">
        <v>63</v>
      </c>
      <c r="B40" s="104">
        <f>SUM(B41:B42)</f>
        <v>8134.75</v>
      </c>
      <c r="C40" s="104">
        <f t="shared" ref="C40:F40" si="17">SUM(C41:C42)</f>
        <v>8500</v>
      </c>
      <c r="D40" s="104">
        <f t="shared" si="17"/>
        <v>8000</v>
      </c>
      <c r="E40" s="104">
        <f t="shared" ref="E40:F40" si="18">SUM(E41:E42)</f>
        <v>8000</v>
      </c>
      <c r="F40" s="104">
        <f t="shared" si="18"/>
        <v>8000</v>
      </c>
    </row>
    <row r="41" spans="1:6" x14ac:dyDescent="0.25">
      <c r="A41" s="3" t="s">
        <v>64</v>
      </c>
      <c r="B41" s="98">
        <v>8134.75</v>
      </c>
      <c r="C41" s="98">
        <v>8500</v>
      </c>
      <c r="D41" s="98">
        <v>8000</v>
      </c>
      <c r="E41" s="98">
        <v>8000</v>
      </c>
      <c r="F41" s="98">
        <v>8000</v>
      </c>
    </row>
    <row r="42" spans="1:6" x14ac:dyDescent="0.25">
      <c r="A42" s="3" t="s">
        <v>104</v>
      </c>
      <c r="B42" s="98">
        <v>0</v>
      </c>
      <c r="C42" s="98">
        <v>0</v>
      </c>
      <c r="D42" s="98">
        <v>0</v>
      </c>
      <c r="E42" s="98">
        <v>0</v>
      </c>
      <c r="F42" s="98">
        <v>0</v>
      </c>
    </row>
    <row r="43" spans="1:6" s="44" customFormat="1" ht="25.5" x14ac:dyDescent="0.25">
      <c r="A43" s="1" t="s">
        <v>59</v>
      </c>
      <c r="B43" s="96">
        <f>SUM(B44:B46)</f>
        <v>1021.9</v>
      </c>
      <c r="C43" s="96">
        <f t="shared" ref="C43:F43" si="19">SUM(C44:C46)</f>
        <v>2850</v>
      </c>
      <c r="D43" s="96">
        <f t="shared" si="19"/>
        <v>3000</v>
      </c>
      <c r="E43" s="96">
        <f t="shared" ref="E43:F43" si="20">SUM(E44:E46)</f>
        <v>3000</v>
      </c>
      <c r="F43" s="96">
        <f t="shared" si="20"/>
        <v>3000</v>
      </c>
    </row>
    <row r="44" spans="1:6" ht="25.5" x14ac:dyDescent="0.25">
      <c r="A44" s="8" t="s">
        <v>84</v>
      </c>
      <c r="B44" s="97">
        <v>1021.9</v>
      </c>
      <c r="C44" s="97">
        <v>2850</v>
      </c>
      <c r="D44" s="97">
        <v>3000</v>
      </c>
      <c r="E44" s="97">
        <v>3000</v>
      </c>
      <c r="F44" s="97">
        <v>3000</v>
      </c>
    </row>
    <row r="45" spans="1:6" ht="25.5" x14ac:dyDescent="0.25">
      <c r="A45" s="8" t="s">
        <v>105</v>
      </c>
      <c r="B45" s="97">
        <v>0</v>
      </c>
      <c r="C45" s="97">
        <v>0</v>
      </c>
      <c r="D45" s="97">
        <v>0</v>
      </c>
      <c r="E45" s="97">
        <v>0</v>
      </c>
      <c r="F45" s="97">
        <v>0</v>
      </c>
    </row>
    <row r="46" spans="1:6" ht="25.5" x14ac:dyDescent="0.25">
      <c r="A46" s="8" t="s">
        <v>60</v>
      </c>
      <c r="B46" s="97">
        <v>0</v>
      </c>
      <c r="C46" s="97">
        <v>0</v>
      </c>
      <c r="D46" s="97">
        <v>0</v>
      </c>
      <c r="E46" s="97">
        <v>0</v>
      </c>
      <c r="F46" s="97">
        <v>0</v>
      </c>
    </row>
    <row r="47" spans="1:6" s="44" customFormat="1" x14ac:dyDescent="0.25">
      <c r="A47" s="45" t="s">
        <v>57</v>
      </c>
      <c r="B47" s="96">
        <f>SUM(B48:B52)</f>
        <v>2392179.7999999998</v>
      </c>
      <c r="C47" s="96">
        <f t="shared" ref="C47:F47" si="21">SUM(C48:C52)</f>
        <v>2763900</v>
      </c>
      <c r="D47" s="96">
        <f t="shared" si="21"/>
        <v>2671900</v>
      </c>
      <c r="E47" s="96">
        <f t="shared" ref="E47:F47" si="22">SUM(E48:E52)</f>
        <v>2671900</v>
      </c>
      <c r="F47" s="96">
        <f t="shared" si="22"/>
        <v>2671900</v>
      </c>
    </row>
    <row r="48" spans="1:6" x14ac:dyDescent="0.25">
      <c r="A48" s="3" t="s">
        <v>85</v>
      </c>
      <c r="B48" s="97">
        <v>60742.65</v>
      </c>
      <c r="C48" s="97">
        <v>120900</v>
      </c>
      <c r="D48" s="97">
        <v>138900</v>
      </c>
      <c r="E48" s="97">
        <v>138900</v>
      </c>
      <c r="F48" s="97">
        <v>138900</v>
      </c>
    </row>
    <row r="49" spans="1:6" x14ac:dyDescent="0.25">
      <c r="A49" s="3" t="s">
        <v>58</v>
      </c>
      <c r="B49" s="97">
        <v>0</v>
      </c>
      <c r="C49" s="97">
        <v>0</v>
      </c>
      <c r="D49" s="97">
        <v>0</v>
      </c>
      <c r="E49" s="97">
        <v>0</v>
      </c>
      <c r="F49" s="97">
        <v>0</v>
      </c>
    </row>
    <row r="50" spans="1:6" x14ac:dyDescent="0.25">
      <c r="A50" s="3" t="s">
        <v>86</v>
      </c>
      <c r="B50" s="97">
        <v>201619.15</v>
      </c>
      <c r="C50" s="97">
        <v>204000</v>
      </c>
      <c r="D50" s="97">
        <v>163000</v>
      </c>
      <c r="E50" s="97">
        <v>163000</v>
      </c>
      <c r="F50" s="97">
        <v>163000</v>
      </c>
    </row>
    <row r="51" spans="1:6" x14ac:dyDescent="0.25">
      <c r="A51" s="3" t="s">
        <v>106</v>
      </c>
      <c r="B51" s="97">
        <v>0</v>
      </c>
      <c r="C51" s="97">
        <v>0</v>
      </c>
      <c r="D51" s="97">
        <v>0</v>
      </c>
      <c r="E51" s="97">
        <v>0</v>
      </c>
      <c r="F51" s="97">
        <v>0</v>
      </c>
    </row>
    <row r="52" spans="1:6" x14ac:dyDescent="0.25">
      <c r="A52" s="3" t="s">
        <v>91</v>
      </c>
      <c r="B52" s="97">
        <v>2129818</v>
      </c>
      <c r="C52" s="97">
        <v>2439000</v>
      </c>
      <c r="D52" s="97">
        <v>2370000</v>
      </c>
      <c r="E52" s="97">
        <v>2370000</v>
      </c>
      <c r="F52" s="97">
        <v>2370000</v>
      </c>
    </row>
    <row r="53" spans="1:6" s="44" customFormat="1" x14ac:dyDescent="0.25">
      <c r="A53" s="45" t="s">
        <v>87</v>
      </c>
      <c r="B53" s="96">
        <f>SUM(B54:B55)</f>
        <v>9873.0499999999993</v>
      </c>
      <c r="C53" s="96">
        <f t="shared" ref="C53:F53" si="23">SUM(C54:C55)</f>
        <v>22250</v>
      </c>
      <c r="D53" s="96">
        <f t="shared" si="23"/>
        <v>22500</v>
      </c>
      <c r="E53" s="96">
        <f t="shared" ref="E53:F53" si="24">SUM(E54:E55)</f>
        <v>22500</v>
      </c>
      <c r="F53" s="96">
        <f t="shared" si="24"/>
        <v>22500</v>
      </c>
    </row>
    <row r="54" spans="1:6" x14ac:dyDescent="0.25">
      <c r="A54" s="3" t="s">
        <v>88</v>
      </c>
      <c r="B54" s="97">
        <v>9873.0499999999993</v>
      </c>
      <c r="C54" s="97">
        <v>22250</v>
      </c>
      <c r="D54" s="97">
        <v>22500</v>
      </c>
      <c r="E54" s="97">
        <v>22500</v>
      </c>
      <c r="F54" s="97">
        <v>22500</v>
      </c>
    </row>
    <row r="55" spans="1:6" x14ac:dyDescent="0.25">
      <c r="A55" s="3" t="s">
        <v>107</v>
      </c>
      <c r="B55" s="97">
        <v>0</v>
      </c>
      <c r="C55" s="97">
        <v>0</v>
      </c>
      <c r="D55" s="97">
        <v>0</v>
      </c>
      <c r="E55" s="97">
        <v>0</v>
      </c>
      <c r="F55" s="97">
        <v>0</v>
      </c>
    </row>
    <row r="56" spans="1:6" s="44" customFormat="1" ht="25.5" x14ac:dyDescent="0.25">
      <c r="A56" s="45" t="s">
        <v>89</v>
      </c>
      <c r="B56" s="96">
        <f>B57</f>
        <v>0</v>
      </c>
      <c r="C56" s="96">
        <f t="shared" ref="C56:F56" si="25">C57</f>
        <v>0</v>
      </c>
      <c r="D56" s="96">
        <f t="shared" si="25"/>
        <v>0</v>
      </c>
      <c r="E56" s="96">
        <f t="shared" si="25"/>
        <v>0</v>
      </c>
      <c r="F56" s="96">
        <f t="shared" si="25"/>
        <v>0</v>
      </c>
    </row>
    <row r="57" spans="1:6" ht="25.5" x14ac:dyDescent="0.25">
      <c r="A57" s="8" t="s">
        <v>90</v>
      </c>
      <c r="B57" s="97">
        <v>0</v>
      </c>
      <c r="C57" s="97">
        <v>0</v>
      </c>
      <c r="D57" s="97">
        <v>0</v>
      </c>
      <c r="E57" s="97">
        <v>0</v>
      </c>
      <c r="F57" s="97">
        <v>0</v>
      </c>
    </row>
    <row r="59" spans="1:6" ht="15.75" x14ac:dyDescent="0.25">
      <c r="D59" s="38" t="s">
        <v>122</v>
      </c>
    </row>
    <row r="60" spans="1:6" ht="15.75" x14ac:dyDescent="0.25">
      <c r="D60" s="38" t="s">
        <v>123</v>
      </c>
    </row>
    <row r="62" spans="1:6" x14ac:dyDescent="0.25">
      <c r="D62" s="30" t="s">
        <v>124</v>
      </c>
    </row>
  </sheetData>
  <mergeCells count="5">
    <mergeCell ref="A1:F1"/>
    <mergeCell ref="A3:F3"/>
    <mergeCell ref="A5:F5"/>
    <mergeCell ref="A7:F7"/>
    <mergeCell ref="A34:F34"/>
  </mergeCells>
  <pageMargins left="0.7" right="0.7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workbookViewId="0">
      <selection activeCell="D20" sqref="D20:D23"/>
    </sheetView>
  </sheetViews>
  <sheetFormatPr defaultRowHeight="15" x14ac:dyDescent="0.25"/>
  <cols>
    <col min="1" max="1" width="37.7109375" style="30" customWidth="1"/>
    <col min="2" max="6" width="25.28515625" style="30" customWidth="1"/>
    <col min="7" max="16384" width="9.140625" style="30"/>
  </cols>
  <sheetData>
    <row r="1" spans="1:6" ht="42" customHeight="1" x14ac:dyDescent="0.25">
      <c r="A1" s="61" t="s">
        <v>117</v>
      </c>
      <c r="B1" s="61"/>
      <c r="C1" s="61"/>
      <c r="D1" s="61"/>
      <c r="E1" s="61"/>
      <c r="F1" s="61"/>
    </row>
    <row r="2" spans="1:6" ht="18" customHeight="1" x14ac:dyDescent="0.25">
      <c r="A2" s="31"/>
      <c r="B2" s="31"/>
      <c r="C2" s="31"/>
      <c r="D2" s="31"/>
      <c r="E2" s="31"/>
      <c r="F2" s="31"/>
    </row>
    <row r="3" spans="1:6" ht="15.75" x14ac:dyDescent="0.25">
      <c r="A3" s="61" t="s">
        <v>24</v>
      </c>
      <c r="B3" s="61"/>
      <c r="C3" s="61"/>
      <c r="D3" s="61"/>
      <c r="E3" s="73"/>
      <c r="F3" s="73"/>
    </row>
    <row r="4" spans="1:6" ht="18" x14ac:dyDescent="0.25">
      <c r="A4" s="31"/>
      <c r="B4" s="31"/>
      <c r="C4" s="31"/>
      <c r="D4" s="31"/>
      <c r="E4" s="32"/>
      <c r="F4" s="32"/>
    </row>
    <row r="5" spans="1:6" ht="18" customHeight="1" x14ac:dyDescent="0.25">
      <c r="A5" s="61" t="s">
        <v>4</v>
      </c>
      <c r="B5" s="62"/>
      <c r="C5" s="62"/>
      <c r="D5" s="62"/>
      <c r="E5" s="62"/>
      <c r="F5" s="62"/>
    </row>
    <row r="6" spans="1:6" ht="18" x14ac:dyDescent="0.25">
      <c r="A6" s="31"/>
      <c r="B6" s="31"/>
      <c r="C6" s="31"/>
      <c r="D6" s="31"/>
      <c r="E6" s="32"/>
      <c r="F6" s="32"/>
    </row>
    <row r="7" spans="1:6" ht="15.75" x14ac:dyDescent="0.25">
      <c r="A7" s="61" t="s">
        <v>14</v>
      </c>
      <c r="B7" s="79"/>
      <c r="C7" s="79"/>
      <c r="D7" s="79"/>
      <c r="E7" s="79"/>
      <c r="F7" s="79"/>
    </row>
    <row r="8" spans="1:6" ht="18" x14ac:dyDescent="0.25">
      <c r="A8" s="31"/>
      <c r="B8" s="31"/>
      <c r="C8" s="31"/>
      <c r="D8" s="31"/>
      <c r="E8" s="32"/>
      <c r="F8" s="32"/>
    </row>
    <row r="9" spans="1:6" ht="25.5" x14ac:dyDescent="0.25">
      <c r="A9" s="39" t="s">
        <v>56</v>
      </c>
      <c r="B9" s="40" t="s">
        <v>125</v>
      </c>
      <c r="C9" s="39" t="s">
        <v>119</v>
      </c>
      <c r="D9" s="39" t="s">
        <v>126</v>
      </c>
      <c r="E9" s="39" t="s">
        <v>114</v>
      </c>
      <c r="F9" s="39" t="s">
        <v>127</v>
      </c>
    </row>
    <row r="10" spans="1:6" s="44" customFormat="1" ht="15.75" customHeight="1" x14ac:dyDescent="0.25">
      <c r="A10" s="1" t="s">
        <v>15</v>
      </c>
      <c r="B10" s="106">
        <f>B16</f>
        <v>2527032.2000000002</v>
      </c>
      <c r="C10" s="106">
        <f t="shared" ref="C10:F10" si="0">C16</f>
        <v>2875806.45</v>
      </c>
      <c r="D10" s="106">
        <f t="shared" si="0"/>
        <v>2783706.45</v>
      </c>
      <c r="E10" s="106">
        <f t="shared" si="0"/>
        <v>2783706.45</v>
      </c>
      <c r="F10" s="106">
        <f t="shared" si="0"/>
        <v>2783706.45</v>
      </c>
    </row>
    <row r="11" spans="1:6" ht="15.75" customHeight="1" x14ac:dyDescent="0.25">
      <c r="A11" s="1" t="s">
        <v>16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</row>
    <row r="12" spans="1:6" ht="25.5" x14ac:dyDescent="0.25">
      <c r="A12" s="8" t="s">
        <v>17</v>
      </c>
      <c r="B12" s="101">
        <v>0</v>
      </c>
      <c r="C12" s="101">
        <v>0</v>
      </c>
      <c r="D12" s="101">
        <v>0</v>
      </c>
      <c r="E12" s="101">
        <v>0</v>
      </c>
      <c r="F12" s="101">
        <v>0</v>
      </c>
    </row>
    <row r="13" spans="1:6" x14ac:dyDescent="0.25">
      <c r="A13" s="7" t="s">
        <v>18</v>
      </c>
      <c r="B13" s="101">
        <v>0</v>
      </c>
      <c r="C13" s="101">
        <v>0</v>
      </c>
      <c r="D13" s="101">
        <v>0</v>
      </c>
      <c r="E13" s="101">
        <v>0</v>
      </c>
      <c r="F13" s="101">
        <v>0</v>
      </c>
    </row>
    <row r="14" spans="1:6" x14ac:dyDescent="0.25">
      <c r="A14" s="1" t="s">
        <v>19</v>
      </c>
      <c r="B14" s="101">
        <v>0</v>
      </c>
      <c r="C14" s="101">
        <v>0</v>
      </c>
      <c r="D14" s="101">
        <v>0</v>
      </c>
      <c r="E14" s="101">
        <v>0</v>
      </c>
      <c r="F14" s="101">
        <v>0</v>
      </c>
    </row>
    <row r="15" spans="1:6" ht="25.5" x14ac:dyDescent="0.25">
      <c r="A15" s="9" t="s">
        <v>20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</row>
    <row r="16" spans="1:6" x14ac:dyDescent="0.25">
      <c r="A16" s="1" t="s">
        <v>92</v>
      </c>
      <c r="B16" s="100">
        <f>SUM(B17:B18)</f>
        <v>2527032.2000000002</v>
      </c>
      <c r="C16" s="100">
        <f t="shared" ref="C16:F16" si="1">SUM(C17:C18)</f>
        <v>2875806.45</v>
      </c>
      <c r="D16" s="100">
        <f t="shared" si="1"/>
        <v>2783706.45</v>
      </c>
      <c r="E16" s="100">
        <f t="shared" si="1"/>
        <v>2783706.45</v>
      </c>
      <c r="F16" s="100">
        <f t="shared" si="1"/>
        <v>2783706.45</v>
      </c>
    </row>
    <row r="17" spans="1:6" x14ac:dyDescent="0.25">
      <c r="A17" s="9" t="s">
        <v>93</v>
      </c>
      <c r="B17" s="101">
        <v>2419992.16</v>
      </c>
      <c r="C17" s="101">
        <v>2764886.45</v>
      </c>
      <c r="D17" s="101">
        <v>2677706.4500000002</v>
      </c>
      <c r="E17" s="101">
        <v>2677706.4500000002</v>
      </c>
      <c r="F17" s="101">
        <v>2677706.4500000002</v>
      </c>
    </row>
    <row r="18" spans="1:6" x14ac:dyDescent="0.25">
      <c r="A18" s="9" t="s">
        <v>94</v>
      </c>
      <c r="B18" s="101">
        <v>107040.04</v>
      </c>
      <c r="C18" s="101">
        <v>110920</v>
      </c>
      <c r="D18" s="101">
        <v>106000</v>
      </c>
      <c r="E18" s="101">
        <v>106000</v>
      </c>
      <c r="F18" s="101">
        <v>106000</v>
      </c>
    </row>
    <row r="20" spans="1:6" ht="15.75" x14ac:dyDescent="0.25">
      <c r="D20" s="38" t="s">
        <v>122</v>
      </c>
    </row>
    <row r="21" spans="1:6" ht="15.75" x14ac:dyDescent="0.25">
      <c r="D21" s="38" t="s">
        <v>123</v>
      </c>
    </row>
    <row r="23" spans="1:6" x14ac:dyDescent="0.25">
      <c r="D23" s="30" t="s">
        <v>124</v>
      </c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>
      <selection activeCell="F16" sqref="F16:F19"/>
    </sheetView>
  </sheetViews>
  <sheetFormatPr defaultRowHeight="15" x14ac:dyDescent="0.25"/>
  <cols>
    <col min="1" max="1" width="7.42578125" style="30" bestFit="1" customWidth="1"/>
    <col min="2" max="2" width="8.42578125" style="30" bestFit="1" customWidth="1"/>
    <col min="3" max="8" width="25.28515625" style="30" customWidth="1"/>
    <col min="9" max="16384" width="9.140625" style="30"/>
  </cols>
  <sheetData>
    <row r="1" spans="1:8" ht="42" customHeight="1" x14ac:dyDescent="0.25">
      <c r="A1" s="61" t="s">
        <v>117</v>
      </c>
      <c r="B1" s="61"/>
      <c r="C1" s="61"/>
      <c r="D1" s="61"/>
      <c r="E1" s="61"/>
      <c r="F1" s="61"/>
      <c r="G1" s="61"/>
      <c r="H1" s="61"/>
    </row>
    <row r="2" spans="1:8" ht="18" customHeight="1" x14ac:dyDescent="0.25">
      <c r="A2" s="31"/>
      <c r="B2" s="31"/>
      <c r="C2" s="31"/>
      <c r="D2" s="31"/>
      <c r="E2" s="31"/>
      <c r="F2" s="31"/>
      <c r="G2" s="31"/>
      <c r="H2" s="31"/>
    </row>
    <row r="3" spans="1:8" ht="15.75" customHeight="1" x14ac:dyDescent="0.25">
      <c r="A3" s="61" t="s">
        <v>24</v>
      </c>
      <c r="B3" s="61"/>
      <c r="C3" s="61"/>
      <c r="D3" s="61"/>
      <c r="E3" s="61"/>
      <c r="F3" s="61"/>
      <c r="G3" s="61"/>
      <c r="H3" s="61"/>
    </row>
    <row r="4" spans="1:8" ht="18" x14ac:dyDescent="0.25">
      <c r="A4" s="31"/>
      <c r="B4" s="31"/>
      <c r="C4" s="31"/>
      <c r="D4" s="31"/>
      <c r="E4" s="31"/>
      <c r="F4" s="31"/>
      <c r="G4" s="32"/>
      <c r="H4" s="32"/>
    </row>
    <row r="5" spans="1:8" ht="18" customHeight="1" x14ac:dyDescent="0.25">
      <c r="A5" s="61" t="s">
        <v>65</v>
      </c>
      <c r="B5" s="61"/>
      <c r="C5" s="61"/>
      <c r="D5" s="61"/>
      <c r="E5" s="61"/>
      <c r="F5" s="61"/>
      <c r="G5" s="61"/>
      <c r="H5" s="61"/>
    </row>
    <row r="6" spans="1:8" ht="18" x14ac:dyDescent="0.25">
      <c r="A6" s="31"/>
      <c r="B6" s="31"/>
      <c r="C6" s="31"/>
      <c r="D6" s="31"/>
      <c r="E6" s="31"/>
      <c r="F6" s="31"/>
      <c r="G6" s="32"/>
      <c r="H6" s="32"/>
    </row>
    <row r="7" spans="1:8" ht="25.5" x14ac:dyDescent="0.25">
      <c r="A7" s="39" t="s">
        <v>5</v>
      </c>
      <c r="B7" s="40" t="s">
        <v>6</v>
      </c>
      <c r="C7" s="40" t="s">
        <v>44</v>
      </c>
      <c r="D7" s="40" t="s">
        <v>125</v>
      </c>
      <c r="E7" s="39" t="s">
        <v>119</v>
      </c>
      <c r="F7" s="39" t="s">
        <v>126</v>
      </c>
      <c r="G7" s="39" t="s">
        <v>114</v>
      </c>
      <c r="H7" s="39" t="s">
        <v>127</v>
      </c>
    </row>
    <row r="8" spans="1:8" x14ac:dyDescent="0.25">
      <c r="A8" s="41"/>
      <c r="B8" s="42"/>
      <c r="C8" s="43" t="s">
        <v>67</v>
      </c>
      <c r="D8" s="95">
        <v>0</v>
      </c>
      <c r="E8" s="95">
        <v>0</v>
      </c>
      <c r="F8" s="95">
        <v>0</v>
      </c>
      <c r="G8" s="95">
        <v>0</v>
      </c>
      <c r="H8" s="95">
        <v>0</v>
      </c>
    </row>
    <row r="9" spans="1:8" ht="25.5" x14ac:dyDescent="0.25">
      <c r="A9" s="1">
        <v>8</v>
      </c>
      <c r="B9" s="1"/>
      <c r="C9" s="1" t="s">
        <v>21</v>
      </c>
      <c r="D9" s="97">
        <v>0</v>
      </c>
      <c r="E9" s="97">
        <v>0</v>
      </c>
      <c r="F9" s="97">
        <v>0</v>
      </c>
      <c r="G9" s="97">
        <v>0</v>
      </c>
      <c r="H9" s="97">
        <v>0</v>
      </c>
    </row>
    <row r="10" spans="1:8" x14ac:dyDescent="0.25">
      <c r="A10" s="1"/>
      <c r="B10" s="6">
        <v>84</v>
      </c>
      <c r="C10" s="6" t="s">
        <v>28</v>
      </c>
      <c r="D10" s="97">
        <v>0</v>
      </c>
      <c r="E10" s="97">
        <v>0</v>
      </c>
      <c r="F10" s="97">
        <v>0</v>
      </c>
      <c r="G10" s="97">
        <v>0</v>
      </c>
      <c r="H10" s="97">
        <v>0</v>
      </c>
    </row>
    <row r="11" spans="1:8" x14ac:dyDescent="0.25">
      <c r="A11" s="1"/>
      <c r="B11" s="6"/>
      <c r="C11" s="13"/>
      <c r="D11" s="97"/>
      <c r="E11" s="97"/>
      <c r="F11" s="97"/>
      <c r="G11" s="97"/>
      <c r="H11" s="97"/>
    </row>
    <row r="12" spans="1:8" x14ac:dyDescent="0.25">
      <c r="A12" s="1"/>
      <c r="B12" s="6"/>
      <c r="C12" s="43" t="s">
        <v>70</v>
      </c>
      <c r="D12" s="107">
        <v>0</v>
      </c>
      <c r="E12" s="107">
        <v>0</v>
      </c>
      <c r="F12" s="107">
        <v>0</v>
      </c>
      <c r="G12" s="107">
        <v>0</v>
      </c>
      <c r="H12" s="107">
        <v>0</v>
      </c>
    </row>
    <row r="13" spans="1:8" ht="25.5" x14ac:dyDescent="0.25">
      <c r="A13" s="4">
        <v>5</v>
      </c>
      <c r="B13" s="5"/>
      <c r="C13" s="10" t="s">
        <v>22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</row>
    <row r="14" spans="1:8" ht="25.5" x14ac:dyDescent="0.25">
      <c r="A14" s="6"/>
      <c r="B14" s="6">
        <v>54</v>
      </c>
      <c r="C14" s="11" t="s">
        <v>29</v>
      </c>
      <c r="D14" s="97">
        <v>0</v>
      </c>
      <c r="E14" s="97">
        <v>0</v>
      </c>
      <c r="F14" s="97">
        <v>0</v>
      </c>
      <c r="G14" s="97">
        <v>0</v>
      </c>
      <c r="H14" s="97">
        <v>0</v>
      </c>
    </row>
    <row r="16" spans="1:8" ht="15.75" x14ac:dyDescent="0.25">
      <c r="F16" s="38" t="s">
        <v>122</v>
      </c>
    </row>
    <row r="17" spans="6:6" ht="15.75" x14ac:dyDescent="0.25">
      <c r="F17" s="38" t="s">
        <v>123</v>
      </c>
    </row>
    <row r="19" spans="6:6" x14ac:dyDescent="0.25">
      <c r="F19" s="30" t="s">
        <v>124</v>
      </c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1"/>
  <sheetViews>
    <sheetView workbookViewId="0">
      <selection activeCell="D18" sqref="D18:D21"/>
    </sheetView>
  </sheetViews>
  <sheetFormatPr defaultRowHeight="15" x14ac:dyDescent="0.25"/>
  <cols>
    <col min="1" max="6" width="25.28515625" style="30" customWidth="1"/>
    <col min="7" max="16384" width="9.140625" style="30"/>
  </cols>
  <sheetData>
    <row r="1" spans="1:6" ht="42" customHeight="1" x14ac:dyDescent="0.25">
      <c r="A1" s="61" t="s">
        <v>117</v>
      </c>
      <c r="B1" s="61"/>
      <c r="C1" s="61"/>
      <c r="D1" s="61"/>
      <c r="E1" s="61"/>
      <c r="F1" s="61"/>
    </row>
    <row r="2" spans="1:6" ht="18" customHeight="1" x14ac:dyDescent="0.25">
      <c r="A2" s="31"/>
      <c r="B2" s="31"/>
      <c r="C2" s="31"/>
      <c r="D2" s="31"/>
      <c r="E2" s="31"/>
      <c r="F2" s="31"/>
    </row>
    <row r="3" spans="1:6" ht="15.75" customHeight="1" x14ac:dyDescent="0.25">
      <c r="A3" s="61" t="s">
        <v>24</v>
      </c>
      <c r="B3" s="61"/>
      <c r="C3" s="61"/>
      <c r="D3" s="61"/>
      <c r="E3" s="61"/>
      <c r="F3" s="61"/>
    </row>
    <row r="4" spans="1:6" ht="18" x14ac:dyDescent="0.25">
      <c r="A4" s="31"/>
      <c r="B4" s="31"/>
      <c r="C4" s="31"/>
      <c r="D4" s="31"/>
      <c r="E4" s="32"/>
      <c r="F4" s="32"/>
    </row>
    <row r="5" spans="1:6" ht="18" customHeight="1" x14ac:dyDescent="0.25">
      <c r="A5" s="61" t="s">
        <v>66</v>
      </c>
      <c r="B5" s="61"/>
      <c r="C5" s="61"/>
      <c r="D5" s="61"/>
      <c r="E5" s="61"/>
      <c r="F5" s="61"/>
    </row>
    <row r="6" spans="1:6" ht="18" x14ac:dyDescent="0.25">
      <c r="A6" s="31"/>
      <c r="B6" s="31"/>
      <c r="C6" s="31"/>
      <c r="D6" s="31"/>
      <c r="E6" s="32"/>
      <c r="F6" s="32"/>
    </row>
    <row r="7" spans="1:6" ht="25.5" x14ac:dyDescent="0.25">
      <c r="A7" s="40" t="s">
        <v>56</v>
      </c>
      <c r="B7" s="40" t="s">
        <v>125</v>
      </c>
      <c r="C7" s="39" t="s">
        <v>119</v>
      </c>
      <c r="D7" s="39" t="s">
        <v>128</v>
      </c>
      <c r="E7" s="39" t="s">
        <v>114</v>
      </c>
      <c r="F7" s="39" t="s">
        <v>127</v>
      </c>
    </row>
    <row r="8" spans="1:6" x14ac:dyDescent="0.25">
      <c r="A8" s="1" t="s">
        <v>67</v>
      </c>
      <c r="B8" s="106">
        <v>0</v>
      </c>
      <c r="C8" s="106">
        <v>0</v>
      </c>
      <c r="D8" s="106">
        <v>0</v>
      </c>
      <c r="E8" s="106">
        <v>0</v>
      </c>
      <c r="F8" s="106">
        <v>0</v>
      </c>
    </row>
    <row r="9" spans="1:6" ht="25.5" x14ac:dyDescent="0.25">
      <c r="A9" s="1" t="s">
        <v>68</v>
      </c>
      <c r="B9" s="100">
        <v>0</v>
      </c>
      <c r="C9" s="100">
        <v>0</v>
      </c>
      <c r="D9" s="100">
        <v>0</v>
      </c>
      <c r="E9" s="100">
        <v>0</v>
      </c>
      <c r="F9" s="100">
        <v>0</v>
      </c>
    </row>
    <row r="10" spans="1:6" ht="25.5" x14ac:dyDescent="0.25">
      <c r="A10" s="8" t="s">
        <v>69</v>
      </c>
      <c r="B10" s="101">
        <v>0</v>
      </c>
      <c r="C10" s="101">
        <v>0</v>
      </c>
      <c r="D10" s="101">
        <v>0</v>
      </c>
      <c r="E10" s="101">
        <v>0</v>
      </c>
      <c r="F10" s="101">
        <v>0</v>
      </c>
    </row>
    <row r="11" spans="1:6" x14ac:dyDescent="0.25">
      <c r="A11" s="8"/>
      <c r="B11" s="101"/>
      <c r="C11" s="101"/>
      <c r="D11" s="101"/>
      <c r="E11" s="101"/>
      <c r="F11" s="101"/>
    </row>
    <row r="12" spans="1:6" x14ac:dyDescent="0.25">
      <c r="A12" s="1" t="s">
        <v>70</v>
      </c>
      <c r="B12" s="106">
        <v>0</v>
      </c>
      <c r="C12" s="106">
        <v>0</v>
      </c>
      <c r="D12" s="106">
        <v>0</v>
      </c>
      <c r="E12" s="106">
        <v>0</v>
      </c>
      <c r="F12" s="106">
        <v>0</v>
      </c>
    </row>
    <row r="13" spans="1:6" x14ac:dyDescent="0.25">
      <c r="A13" s="10" t="s">
        <v>61</v>
      </c>
      <c r="B13" s="100">
        <v>0</v>
      </c>
      <c r="C13" s="100">
        <v>0</v>
      </c>
      <c r="D13" s="100">
        <v>0</v>
      </c>
      <c r="E13" s="100">
        <v>0</v>
      </c>
      <c r="F13" s="100">
        <v>0</v>
      </c>
    </row>
    <row r="14" spans="1:6" x14ac:dyDescent="0.25">
      <c r="A14" s="3" t="s">
        <v>62</v>
      </c>
      <c r="B14" s="101">
        <v>0</v>
      </c>
      <c r="C14" s="101">
        <v>0</v>
      </c>
      <c r="D14" s="101">
        <v>0</v>
      </c>
      <c r="E14" s="101">
        <v>0</v>
      </c>
      <c r="F14" s="101">
        <v>0</v>
      </c>
    </row>
    <row r="15" spans="1:6" x14ac:dyDescent="0.25">
      <c r="A15" s="10" t="s">
        <v>63</v>
      </c>
      <c r="B15" s="100">
        <v>0</v>
      </c>
      <c r="C15" s="100">
        <v>0</v>
      </c>
      <c r="D15" s="100">
        <v>0</v>
      </c>
      <c r="E15" s="100">
        <v>0</v>
      </c>
      <c r="F15" s="100">
        <v>0</v>
      </c>
    </row>
    <row r="16" spans="1:6" x14ac:dyDescent="0.25">
      <c r="A16" s="3" t="s">
        <v>64</v>
      </c>
      <c r="B16" s="101">
        <v>0</v>
      </c>
      <c r="C16" s="101">
        <v>0</v>
      </c>
      <c r="D16" s="101">
        <v>0</v>
      </c>
      <c r="E16" s="101">
        <v>0</v>
      </c>
      <c r="F16" s="101">
        <v>0</v>
      </c>
    </row>
    <row r="18" spans="4:4" ht="15.75" x14ac:dyDescent="0.25">
      <c r="D18" s="38" t="s">
        <v>122</v>
      </c>
    </row>
    <row r="19" spans="4:4" ht="15.75" x14ac:dyDescent="0.25">
      <c r="D19" s="38" t="s">
        <v>123</v>
      </c>
    </row>
    <row r="21" spans="4:4" x14ac:dyDescent="0.25">
      <c r="D21" s="30" t="s">
        <v>124</v>
      </c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"/>
  <sheetViews>
    <sheetView tabSelected="1" workbookViewId="0">
      <selection activeCell="I26" sqref="I26"/>
    </sheetView>
  </sheetViews>
  <sheetFormatPr defaultRowHeight="15" x14ac:dyDescent="0.25"/>
  <cols>
    <col min="1" max="1" width="7.42578125" style="30" bestFit="1" customWidth="1"/>
    <col min="2" max="2" width="8.42578125" style="30" bestFit="1" customWidth="1"/>
    <col min="3" max="3" width="8.7109375" style="30" customWidth="1"/>
    <col min="4" max="4" width="30" style="30" customWidth="1"/>
    <col min="5" max="9" width="25.28515625" style="30" customWidth="1"/>
    <col min="10" max="16384" width="9.140625" style="30"/>
  </cols>
  <sheetData>
    <row r="1" spans="1:9" ht="42" customHeight="1" x14ac:dyDescent="0.25">
      <c r="A1" s="61" t="s">
        <v>117</v>
      </c>
      <c r="B1" s="61"/>
      <c r="C1" s="61"/>
      <c r="D1" s="61"/>
      <c r="E1" s="61"/>
      <c r="F1" s="61"/>
      <c r="G1" s="61"/>
      <c r="H1" s="61"/>
      <c r="I1" s="61"/>
    </row>
    <row r="2" spans="1:9" ht="18" x14ac:dyDescent="0.25">
      <c r="A2" s="31"/>
      <c r="B2" s="31"/>
      <c r="C2" s="31"/>
      <c r="D2" s="31"/>
      <c r="E2" s="31"/>
      <c r="F2" s="31"/>
      <c r="G2" s="31"/>
      <c r="H2" s="32"/>
      <c r="I2" s="32"/>
    </row>
    <row r="3" spans="1:9" ht="18" customHeight="1" x14ac:dyDescent="0.25">
      <c r="A3" s="61" t="s">
        <v>23</v>
      </c>
      <c r="B3" s="62"/>
      <c r="C3" s="62"/>
      <c r="D3" s="62"/>
      <c r="E3" s="62"/>
      <c r="F3" s="62"/>
      <c r="G3" s="62"/>
      <c r="H3" s="62"/>
      <c r="I3" s="62"/>
    </row>
    <row r="4" spans="1:9" ht="18" x14ac:dyDescent="0.25">
      <c r="A4" s="31"/>
      <c r="B4" s="31"/>
      <c r="C4" s="31"/>
      <c r="D4" s="31"/>
      <c r="E4" s="31"/>
      <c r="F4" s="31"/>
      <c r="G4" s="31"/>
      <c r="H4" s="32"/>
      <c r="I4" s="32"/>
    </row>
    <row r="5" spans="1:9" ht="25.5" x14ac:dyDescent="0.25">
      <c r="A5" s="83" t="s">
        <v>25</v>
      </c>
      <c r="B5" s="84"/>
      <c r="C5" s="85"/>
      <c r="D5" s="40" t="s">
        <v>26</v>
      </c>
      <c r="E5" s="40" t="s">
        <v>125</v>
      </c>
      <c r="F5" s="39" t="s">
        <v>119</v>
      </c>
      <c r="G5" s="39" t="s">
        <v>126</v>
      </c>
      <c r="H5" s="39" t="s">
        <v>114</v>
      </c>
      <c r="I5" s="39" t="s">
        <v>127</v>
      </c>
    </row>
    <row r="6" spans="1:9" ht="21" customHeight="1" x14ac:dyDescent="0.25">
      <c r="A6" s="80" t="s">
        <v>96</v>
      </c>
      <c r="B6" s="81"/>
      <c r="C6" s="82"/>
      <c r="D6" s="46" t="s">
        <v>31</v>
      </c>
      <c r="E6" s="26"/>
      <c r="F6" s="25"/>
      <c r="G6" s="25"/>
      <c r="H6" s="25"/>
      <c r="I6" s="25"/>
    </row>
    <row r="7" spans="1:9" x14ac:dyDescent="0.25">
      <c r="A7" s="80" t="s">
        <v>32</v>
      </c>
      <c r="B7" s="81"/>
      <c r="C7" s="82"/>
      <c r="D7" s="46" t="s">
        <v>33</v>
      </c>
      <c r="E7" s="26"/>
      <c r="F7" s="25"/>
      <c r="G7" s="25"/>
      <c r="H7" s="25"/>
      <c r="I7" s="25"/>
    </row>
    <row r="8" spans="1:9" x14ac:dyDescent="0.25">
      <c r="A8" s="86" t="s">
        <v>34</v>
      </c>
      <c r="B8" s="87"/>
      <c r="C8" s="88"/>
      <c r="D8" s="47" t="s">
        <v>35</v>
      </c>
      <c r="E8" s="26"/>
      <c r="F8" s="25"/>
      <c r="G8" s="25"/>
      <c r="H8" s="25"/>
      <c r="I8" s="48"/>
    </row>
    <row r="9" spans="1:9" x14ac:dyDescent="0.25">
      <c r="A9" s="89">
        <v>3</v>
      </c>
      <c r="B9" s="90"/>
      <c r="C9" s="91"/>
      <c r="D9" s="13" t="s">
        <v>10</v>
      </c>
      <c r="E9" s="26"/>
      <c r="F9" s="25"/>
      <c r="G9" s="25"/>
      <c r="H9" s="25"/>
      <c r="I9" s="48"/>
    </row>
    <row r="10" spans="1:9" x14ac:dyDescent="0.25">
      <c r="A10" s="92">
        <v>31</v>
      </c>
      <c r="B10" s="93"/>
      <c r="C10" s="94"/>
      <c r="D10" s="13" t="s">
        <v>11</v>
      </c>
      <c r="E10" s="26"/>
      <c r="F10" s="25"/>
      <c r="G10" s="25"/>
      <c r="H10" s="25"/>
      <c r="I10" s="48"/>
    </row>
    <row r="11" spans="1:9" x14ac:dyDescent="0.25">
      <c r="A11" s="92">
        <v>32</v>
      </c>
      <c r="B11" s="93"/>
      <c r="C11" s="94"/>
      <c r="D11" s="13" t="s">
        <v>27</v>
      </c>
      <c r="E11" s="26"/>
      <c r="F11" s="25"/>
      <c r="G11" s="25"/>
      <c r="H11" s="25"/>
      <c r="I11" s="48"/>
    </row>
    <row r="12" spans="1:9" ht="51" x14ac:dyDescent="0.25">
      <c r="A12" s="80" t="s">
        <v>30</v>
      </c>
      <c r="B12" s="81"/>
      <c r="C12" s="82"/>
      <c r="D12" s="46" t="s">
        <v>108</v>
      </c>
      <c r="E12" s="100">
        <f>E18</f>
        <v>965</v>
      </c>
      <c r="F12" s="100">
        <f t="shared" ref="F12:I12" si="0">F18</f>
        <v>65548</v>
      </c>
      <c r="G12" s="100">
        <f t="shared" si="0"/>
        <v>36000</v>
      </c>
      <c r="H12" s="100">
        <f t="shared" si="0"/>
        <v>36000</v>
      </c>
      <c r="I12" s="100">
        <f t="shared" si="0"/>
        <v>36000</v>
      </c>
    </row>
    <row r="13" spans="1:9" ht="14.25" customHeight="1" x14ac:dyDescent="0.25">
      <c r="A13" s="80" t="s">
        <v>36</v>
      </c>
      <c r="B13" s="81"/>
      <c r="C13" s="82"/>
      <c r="D13" s="46" t="s">
        <v>37</v>
      </c>
      <c r="E13" s="27" t="s">
        <v>97</v>
      </c>
      <c r="F13" s="27" t="s">
        <v>97</v>
      </c>
      <c r="G13" s="27" t="s">
        <v>97</v>
      </c>
      <c r="H13" s="27" t="s">
        <v>97</v>
      </c>
      <c r="I13" s="27" t="s">
        <v>97</v>
      </c>
    </row>
    <row r="14" spans="1:9" ht="15" customHeight="1" x14ac:dyDescent="0.25">
      <c r="A14" s="86" t="s">
        <v>34</v>
      </c>
      <c r="B14" s="87"/>
      <c r="C14" s="88"/>
      <c r="D14" s="47" t="s">
        <v>35</v>
      </c>
      <c r="E14" s="24" t="s">
        <v>98</v>
      </c>
      <c r="F14" s="24" t="s">
        <v>98</v>
      </c>
      <c r="G14" s="24" t="s">
        <v>98</v>
      </c>
      <c r="H14" s="24" t="s">
        <v>98</v>
      </c>
      <c r="I14" s="24" t="s">
        <v>98</v>
      </c>
    </row>
    <row r="15" spans="1:9" x14ac:dyDescent="0.25">
      <c r="A15" s="89">
        <v>3</v>
      </c>
      <c r="B15" s="90"/>
      <c r="C15" s="91"/>
      <c r="D15" s="13" t="s">
        <v>10</v>
      </c>
      <c r="E15" s="101"/>
      <c r="F15" s="102"/>
      <c r="G15" s="102"/>
      <c r="H15" s="102"/>
      <c r="I15" s="108"/>
    </row>
    <row r="16" spans="1:9" x14ac:dyDescent="0.25">
      <c r="A16" s="92">
        <v>32</v>
      </c>
      <c r="B16" s="93"/>
      <c r="C16" s="94"/>
      <c r="D16" s="13" t="s">
        <v>27</v>
      </c>
      <c r="E16" s="101"/>
      <c r="F16" s="102"/>
      <c r="G16" s="102"/>
      <c r="H16" s="102"/>
      <c r="I16" s="108"/>
    </row>
    <row r="17" spans="1:9" ht="15" customHeight="1" x14ac:dyDescent="0.25">
      <c r="A17" s="86" t="s">
        <v>34</v>
      </c>
      <c r="B17" s="87"/>
      <c r="C17" s="88"/>
      <c r="D17" s="47" t="s">
        <v>35</v>
      </c>
      <c r="E17" s="101"/>
      <c r="F17" s="102"/>
      <c r="G17" s="102"/>
      <c r="H17" s="102"/>
      <c r="I17" s="108"/>
    </row>
    <row r="18" spans="1:9" s="44" customFormat="1" ht="25.5" x14ac:dyDescent="0.25">
      <c r="A18" s="80">
        <v>4</v>
      </c>
      <c r="B18" s="81"/>
      <c r="C18" s="82"/>
      <c r="D18" s="46" t="s">
        <v>12</v>
      </c>
      <c r="E18" s="100">
        <f>E19</f>
        <v>965</v>
      </c>
      <c r="F18" s="100">
        <f t="shared" ref="F18:I18" si="1">F19</f>
        <v>65548</v>
      </c>
      <c r="G18" s="100">
        <f t="shared" si="1"/>
        <v>36000</v>
      </c>
      <c r="H18" s="100">
        <f t="shared" si="1"/>
        <v>36000</v>
      </c>
      <c r="I18" s="100">
        <f t="shared" si="1"/>
        <v>36000</v>
      </c>
    </row>
    <row r="19" spans="1:9" ht="25.5" x14ac:dyDescent="0.25">
      <c r="A19" s="92">
        <v>42</v>
      </c>
      <c r="B19" s="93"/>
      <c r="C19" s="94"/>
      <c r="D19" s="13" t="s">
        <v>43</v>
      </c>
      <c r="E19" s="101">
        <v>965</v>
      </c>
      <c r="F19" s="102">
        <v>65548</v>
      </c>
      <c r="G19" s="102">
        <v>36000</v>
      </c>
      <c r="H19" s="102">
        <v>36000</v>
      </c>
      <c r="I19" s="108">
        <v>36000</v>
      </c>
    </row>
    <row r="21" spans="1:9" ht="15.75" x14ac:dyDescent="0.25">
      <c r="G21" s="38" t="s">
        <v>122</v>
      </c>
    </row>
    <row r="22" spans="1:9" ht="15.75" x14ac:dyDescent="0.25">
      <c r="G22" s="38" t="s">
        <v>123</v>
      </c>
    </row>
    <row r="24" spans="1:9" x14ac:dyDescent="0.25">
      <c r="G24" s="30" t="s">
        <v>124</v>
      </c>
    </row>
  </sheetData>
  <mergeCells count="17">
    <mergeCell ref="A18:C18"/>
    <mergeCell ref="A19:C19"/>
    <mergeCell ref="A12:C12"/>
    <mergeCell ref="A13:C13"/>
    <mergeCell ref="A14:C14"/>
    <mergeCell ref="A15:C15"/>
    <mergeCell ref="A17:C17"/>
    <mergeCell ref="A8:C8"/>
    <mergeCell ref="A9:C9"/>
    <mergeCell ref="A11:C11"/>
    <mergeCell ref="A10:C10"/>
    <mergeCell ref="A16:C16"/>
    <mergeCell ref="A6:C6"/>
    <mergeCell ref="A7:C7"/>
    <mergeCell ref="A1:I1"/>
    <mergeCell ref="A3:I3"/>
    <mergeCell ref="A5:C5"/>
  </mergeCells>
  <pageMargins left="0.7" right="0.7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Igor</cp:lastModifiedBy>
  <cp:lastPrinted>2025-10-27T09:59:47Z</cp:lastPrinted>
  <dcterms:created xsi:type="dcterms:W3CDTF">2022-08-12T12:51:27Z</dcterms:created>
  <dcterms:modified xsi:type="dcterms:W3CDTF">2025-10-27T10:02:50Z</dcterms:modified>
</cp:coreProperties>
</file>